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70" documentId="120_S{2AC9BD13-BADA-5192-A53E-5A8FF88502F6}" xr6:coauthVersionLast="47" xr6:coauthVersionMax="47" xr10:uidLastSave="{66459918-3E89-4C08-82C2-076C90540C3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<sst xmlns="http://schemas.openxmlformats.org/spreadsheetml/2006/main" count="180288" uniqueCount="39126">
  <si>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</si>
  <si>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</si>
  <si>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</si>
  <si>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</si>
  <si>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</si>
  <si>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</si>
  <si>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</si>
  <si>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</si>
  <si>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</si>
  <si>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</si>
  <si>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</si>
  <si>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</si>
  <si>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</si>
  <si>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</si>
  <si>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</si>
  <si>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</si>
  <si>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</si>
  <si>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</si>
  <si>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</si>
  <si>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</si>
  <si>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</si>
  <si>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</si>
  <si>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</si>
  <si>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</si>
  <si>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</si>
  <si>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</si>
  <si>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</si>
  <si>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</si>
  <si>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</si>
  <si>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</si>
  <si>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</si>
  <si>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</si>
  <si>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</si>
  <si>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</si>
  <si>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</si>
  <si>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</si>
  <si>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</si>
  <si>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</si>
  <si>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</si>
  <si>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</si>
  <si>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</si>
  <si>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</si>
  <si>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</si>
  <si>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</si>
  <si>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</si>
  <si>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</si>
  <si>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</si>
  <si>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</si>
  <si>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</si>
  <si>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</si>
  <si>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</si>
  <si>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</si>
  <si>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</si>
  <si>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</si>
  <si>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</si>
  <si>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</si>
  <si>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</si>
  <si>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</si>
  <si>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</si>
  <si>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</si>
  <si>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</si>
  <si>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</si>
  <si>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</si>
  <si>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</si>
  <si>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</si>
  <si>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</si>
  <si>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</si>
  <si>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</si>
  <si>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</si>
  <si>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</si>
  <si>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</si>
  <si>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</si>
  <si>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</si>
  <si>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</si>
  <si>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</si>
  <si>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</si>
  <si>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</si>
  <si>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</si>
  <si>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</si>
  <si>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</si>
  <si>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</si>
  <si>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</si>
  <si>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</si>
  <si>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</si>
  <si>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</si>
  <si>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</si>
  <si>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</si>
  <si>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</si>
  <si>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</si>
  <si>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</si>
  <si>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</si>
  <si>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</si>
  <si>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</si>
  <si>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</si>
  <si>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</si>
  <si>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</si>
  <si>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</si>
  <si>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</si>
  <si>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</si>
  <si>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</si>
  <si>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</si>
  <si>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</si>
  <si>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</si>
  <si>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</si>
  <si>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</si>
  <si>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</si>
  <si>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</si>
  <si>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</si>
  <si>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</si>
  <si>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</si>
  <si>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</si>
  <si>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</si>
  <si>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</si>
  <si>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</si>
  <si>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</si>
  <si>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</si>
  <si>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</si>
  <si>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</si>
  <si>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</si>
  <si>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</si>
  <si>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</si>
  <si>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</si>
  <si>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</si>
  <si>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</si>
  <si>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</si>
  <si>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</si>
  <si>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</si>
  <si>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</si>
  <si>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</si>
  <si>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</si>
  <si>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</si>
  <si>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</si>
  <si>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</si>
  <si>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</si>
  <si>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</si>
  <si>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</si>
  <si>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</si>
  <si>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</si>
  <si>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</si>
  <si>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</si>
  <si>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</si>
  <si>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</si>
  <si>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</si>
  <si>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</si>
  <si>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</si>
  <si>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</si>
  <si>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</si>
  <si>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</si>
  <si>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</si>
  <si>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</si>
  <si>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</si>
  <si>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</si>
  <si>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</si>
  <si>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</si>
  <si>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</si>
  <si>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</si>
  <si>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</si>
  <si>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</si>
  <si>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</si>
  <si>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</si>
  <si>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</si>
  <si>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</si>
  <si>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</si>
  <si>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</si>
  <si>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</si>
  <si>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</si>
  <si>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</si>
  <si>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</si>
  <si>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</si>
  <si>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</si>
  <si>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</si>
  <si>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</si>
  <si>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</si>
  <si>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</si>
  <si>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</si>
  <si>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</si>
  <si>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</si>
  <si>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</si>
  <si>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</si>
  <si>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</si>
  <si>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</si>
  <si>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</si>
  <si>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</si>
  <si>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</si>
  <si>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</si>
  <si>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</si>
  <si>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</si>
  <si>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</si>
  <si>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</si>
  <si>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</si>
  <si>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</si>
  <si>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</si>
  <si>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</si>
  <si>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</si>
  <si>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</si>
  <si>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</si>
  <si>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</si>
  <si>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</si>
  <si>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</si>
  <si>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</si>
  <si>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</si>
  <si>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</si>
  <si>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</si>
  <si>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</si>
  <si>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</si>
  <si>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</si>
  <si>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</si>
  <si>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</si>
  <si>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</si>
  <si>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</si>
  <si>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</si>
  <si>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</si>
  <si>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</si>
  <si>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</si>
  <si>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</si>
  <si>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</si>
  <si>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</si>
  <si>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</si>
  <si>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</si>
  <si>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</si>
  <si>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</si>
  <si>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</si>
  <si>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</si>
  <si>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</si>
  <si>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</si>
  <si>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</si>
  <si>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</si>
  <si>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</si>
  <si>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</si>
  <si>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</si>
  <si>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</si>
  <si>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</si>
  <si>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</si>
  <si>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</si>
  <si>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</si>
  <si>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</si>
  <si>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</si>
  <si>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</si>
  <si>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</si>
  <si>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</si>
  <si>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</si>
  <si>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</si>
  <si>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</si>
  <si>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</si>
  <si>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</si>
  <si>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</si>
  <si>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</si>
  <si>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</si>
  <si>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</si>
  <si>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</si>
  <si>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</si>
  <si>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</si>
  <si>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</si>
  <si>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</si>
  <si>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</si>
  <si>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</si>
  <si>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</si>
  <si>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</si>
  <si>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</si>
  <si>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</si>
  <si>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</si>
  <si>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</si>
  <si>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</si>
  <si>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</si>
  <si>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</si>
  <si>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</si>
  <si>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</si>
  <si>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</si>
  <si>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</si>
  <si>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</si>
  <si>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</si>
  <si>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</si>
  <si>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</si>
  <si>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</si>
  <si>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</si>
  <si>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</si>
  <si>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</si>
  <si>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</si>
  <si>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</si>
  <si>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</si>
  <si>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</si>
  <si>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</si>
  <si>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</si>
  <si>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</si>
  <si>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</si>
  <si>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</si>
  <si>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</si>
  <si>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</si>
  <si>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</si>
  <si>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</si>
  <si>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</si>
  <si>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</si>
  <si>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</si>
  <si>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</si>
  <si>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</si>
  <si>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</si>
  <si>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</si>
  <si>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</si>
  <si>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</si>
  <si>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</si>
  <si>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</si>
  <si>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</si>
  <si>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</si>
  <si>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</si>
  <si>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</si>
  <si>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</si>
  <si>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</si>
  <si>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</si>
  <si>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</si>
  <si>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</si>
  <si>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</si>
  <si>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</si>
  <si>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</si>
  <si>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</si>
  <si>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</si>
  <si>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</si>
  <si>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</si>
  <si>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</si>
  <si>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</si>
  <si>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</si>
  <si>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</si>
  <si>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</si>
  <si>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</si>
  <si>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</si>
  <si>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</si>
  <si>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</si>
  <si>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</si>
  <si>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</si>
  <si>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</si>
  <si>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</si>
  <si>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</si>
  <si>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</si>
  <si>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</si>
  <si>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</si>
  <si>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</si>
  <si>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</si>
  <si>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</si>
  <si>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</si>
  <si>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</si>
  <si>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</si>
  <si>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</si>
  <si>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</si>
  <si>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</si>
  <si>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</si>
  <si>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</si>
  <si>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</si>
  <si>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</si>
  <si>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</si>
  <si>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</si>
  <si>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</si>
  <si>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</si>
  <si>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</si>
  <si>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</si>
  <si>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</si>
  <si>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</si>
  <si>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</si>
  <si>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</si>
  <si>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</si>
  <si>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</si>
  <si>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</si>
  <si>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</si>
  <si>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</si>
  <si>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</si>
  <si>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</si>
  <si>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</si>
  <si>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</si>
  <si>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</si>
  <si>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</si>
  <si>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</si>
  <si>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</si>
  <si>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</si>
  <si>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</si>
  <si>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</si>
  <si>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</si>
  <si>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</si>
  <si>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</si>
  <si>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</si>
  <si>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</si>
  <si>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</si>
  <si>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</si>
  <si>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</si>
  <si>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</si>
  <si>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</si>
  <si>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</si>
  <si>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</si>
  <si>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</si>
  <si>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</si>
  <si>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</si>
  <si>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</si>
  <si>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</si>
  <si>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</si>
  <si>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</si>
  <si>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</si>
  <si>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</si>
  <si>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</si>
  <si>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</si>
  <si>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</si>
  <si>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</si>
  <si>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</si>
  <si>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</si>
  <si>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</si>
  <si>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</si>
  <si>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</si>
  <si>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</si>
  <si>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</si>
  <si>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</si>
  <si>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</si>
  <si>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</si>
  <si>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</si>
  <si>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</si>
  <si>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</si>
  <si>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</si>
  <si>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</si>
  <si>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</si>
  <si>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</si>
  <si>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</si>
  <si>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</si>
  <si>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</si>
  <si>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</si>
  <si>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</si>
  <si>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</si>
  <si>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</si>
  <si>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</si>
  <si>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</si>
  <si>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</si>
  <si>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</si>
  <si>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</si>
  <si>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</si>
  <si>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</si>
  <si>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</si>
  <si>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</si>
  <si>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</si>
  <si>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</si>
  <si>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</si>
  <si>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</si>
  <si>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</si>
  <si>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</si>
  <si>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</si>
  <si>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</si>
  <si>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</si>
  <si>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</si>
  <si>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</si>
  <si>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</si>
  <si>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</si>
  <si>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</si>
  <si>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</si>
  <si>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</si>
  <si>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</si>
  <si>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</si>
  <si>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</si>
  <si>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</si>
  <si>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</si>
  <si>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</si>
  <si>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</si>
  <si>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</si>
  <si>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</si>
  <si>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</si>
  <si>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</si>
  <si>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</si>
  <si>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</si>
  <si>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</si>
  <si>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</si>
  <si>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</si>
  <si>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</si>
  <si>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</si>
  <si>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</si>
  <si>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</si>
  <si>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</si>
  <si>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</si>
  <si>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</si>
  <si>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</si>
  <si>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</si>
  <si>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</si>
  <si>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</si>
  <si>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</si>
  <si>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</si>
  <si>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</si>
  <si>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</si>
  <si>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</si>
  <si>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</si>
  <si>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</si>
  <si>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</si>
  <si>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</si>
  <si>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</si>
  <si>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</si>
  <si>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</si>
  <si>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</si>
  <si>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</si>
  <si>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</si>
  <si>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</si>
  <si>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</si>
  <si>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</si>
  <si>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</si>
  <si>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</si>
  <si>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</si>
  <si>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</si>
  <si>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</si>
  <si>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</si>
  <si>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</si>
  <si>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</si>
  <si>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</si>
  <si>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</si>
  <si>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</si>
  <si>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</si>
  <si>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</si>
  <si>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</si>
  <si>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</si>
  <si>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</si>
  <si>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</si>
  <si>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</si>
  <si>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</si>
  <si>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</si>
  <si>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</si>
  <si>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</si>
  <si>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</si>
  <si>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</si>
  <si>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</si>
  <si>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</si>
  <si>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</si>
  <si>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</si>
  <si>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</si>
  <si>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</si>
  <si>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</si>
  <si>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</si>
  <si>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</si>
  <si>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</si>
  <si>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</si>
  <si>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</si>
  <si>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</si>
  <si>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</si>
  <si>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</si>
  <si>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</si>
  <si>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</si>
  <si>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</si>
  <si>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</si>
  <si>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</si>
  <si>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</si>
  <si>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</si>
  <si>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</si>
  <si>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</si>
  <si>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</si>
  <si>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</si>
  <si>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</si>
  <si>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</si>
  <si>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</si>
  <si>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</si>
  <si>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</si>
  <si>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</si>
  <si>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</si>
  <si>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</si>
  <si>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</si>
  <si>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</si>
  <si>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</si>
  <si>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</si>
  <si>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</si>
  <si>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</si>
  <si>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</si>
  <si>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</si>
  <si>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</si>
  <si>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</si>
  <si>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</si>
  <si>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</si>
  <si>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</si>
  <si>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</si>
  <si>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</si>
  <si>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</si>
  <si>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</si>
  <si>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</si>
  <si>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</si>
  <si>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</si>
  <si>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</si>
  <si>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</si>
  <si>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</si>
  <si>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</si>
  <si>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</si>
  <si>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</si>
  <si>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</si>
  <si>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</si>
  <si>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</si>
  <si>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</si>
  <si>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</si>
  <si>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</si>
  <si>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</si>
  <si>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</si>
  <si>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</si>
  <si>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</si>
  <si>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</si>
  <si>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</si>
  <si>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</si>
  <si>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</si>
  <si>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</si>
  <si>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</si>
  <si>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</si>
  <si>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</si>
  <si>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</si>
  <si>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</si>
  <si>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</si>
  <si>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</si>
  <si>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</si>
  <si>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</si>
  <si>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</si>
  <si>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</si>
  <si>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</si>
  <si>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</si>
  <si>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</si>
  <si>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</si>
  <si>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</si>
  <si>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</si>
  <si>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</si>
  <si>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</si>
  <si>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</si>
  <si>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</si>
  <si>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</si>
  <si>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</si>
  <si>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</si>
  <si>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</si>
  <si>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</si>
  <si>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</si>
  <si>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</si>
  <si>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</si>
  <si>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</si>
  <si>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</si>
  <si>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</si>
  <si>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</si>
  <si>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</si>
  <si>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</si>
  <si>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</si>
  <si>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</si>
  <si>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</si>
  <si>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</si>
  <si>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</si>
  <si>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</si>
  <si>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</si>
  <si>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</si>
  <si>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</si>
  <si>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</si>
  <si>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</si>
  <si>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</si>
  <si>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</si>
  <si>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</si>
  <si>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</si>
  <si>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</si>
  <si>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</si>
  <si>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</si>
  <si>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</si>
  <si>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</si>
  <si>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</si>
  <si>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</si>
  <si>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</si>
  <si>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</si>
  <si>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</si>
  <si>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</si>
  <si>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</si>
  <si>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</si>
  <si>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</si>
  <si>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</si>
  <si>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</si>
  <si>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</si>
  <si>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</si>
  <si>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</si>
  <si>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</si>
  <si>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</si>
  <si>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</si>
  <si>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</si>
  <si>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</si>
  <si>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</si>
  <si>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</si>
  <si>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</si>
  <si>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</si>
  <si>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</si>
  <si>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</si>
  <si>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</si>
  <si>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</si>
  <si>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</si>
  <si>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</si>
  <si>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</si>
  <si>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</si>
  <si>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</si>
  <si>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</si>
  <si>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</si>
  <si>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</si>
  <si>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</si>
  <si>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</si>
  <si>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</si>
  <si>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</si>
  <si>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</si>
  <si>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</si>
  <si>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</si>
  <si>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</si>
  <si>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</si>
  <si>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</si>
  <si>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</si>
  <si>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</si>
  <si>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</si>
  <si>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</si>
  <si>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</si>
  <si>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</si>
  <si>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</si>
  <si>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</si>
  <si>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</si>
  <si>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</si>
  <si>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</si>
  <si>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</si>
  <si>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</si>
  <si>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</si>
  <si>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</si>
  <si>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</si>
  <si>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</si>
  <si>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</si>
  <si>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</si>
  <si>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</si>
  <si>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</si>
  <si>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</si>
  <si>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</si>
  <si>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</si>
  <si>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</si>
  <si>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</si>
  <si>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</si>
  <si>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</si>
  <si>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</si>
  <si>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</si>
  <si>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</si>
  <si>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</si>
  <si>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</si>
  <si>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</si>
  <si>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</si>
  <si>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</si>
  <si>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</si>
  <si>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</si>
  <si>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</si>
  <si>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</si>
  <si>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</si>
  <si>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</si>
  <si>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</si>
  <si>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</si>
  <si>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</si>
  <si>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</si>
  <si>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</si>
  <si>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</si>
  <si>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</si>
  <si>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</si>
  <si>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</si>
  <si>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</si>
  <si>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</si>
  <si>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</si>
  <si>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</si>
  <si>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</si>
  <si>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</si>
  <si>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</si>
  <si>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</si>
  <si>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</si>
  <si>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</si>
  <si>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</si>
  <si>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</si>
  <si>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</si>
  <si>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</si>
  <si>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</si>
  <si>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</si>
  <si>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</si>
  <si>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</si>
  <si>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</si>
  <si>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</si>
  <si>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</si>
  <si>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</si>
  <si>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</si>
  <si>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</si>
  <si>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</si>
  <si>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</si>
  <si>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</si>
  <si>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</si>
  <si>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</si>
  <si>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</si>
  <si>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</si>
  <si>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</si>
  <si>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</si>
  <si>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</si>
  <si>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</si>
  <si>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</si>
  <si>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</si>
  <si>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</si>
  <si>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</si>
  <si>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</si>
  <si>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</si>
  <si>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</si>
  <si>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</si>
  <si>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</si>
  <si>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</si>
  <si>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</si>
  <si>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</si>
  <si>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</si>
  <si>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</si>
  <si>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</si>
  <si>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</si>
  <si>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</si>
  <si>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</si>
  <si>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</si>
  <si>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</si>
  <si>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</si>
  <si>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</si>
  <si>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</si>
  <si>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</si>
  <si>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</si>
  <si>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</si>
  <si>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</si>
  <si>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</si>
  <si>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</si>
  <si>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</si>
  <si>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</si>
  <si>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</si>
  <si>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</si>
  <si>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</si>
  <si>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</si>
  <si>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</si>
  <si>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</si>
  <si>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</si>
  <si>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</si>
  <si>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</si>
  <si>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</si>
  <si>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</si>
  <si>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</si>
  <si>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</si>
  <si>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</si>
  <si>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</si>
  <si>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</si>
  <si>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</si>
  <si>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</si>
  <si>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</si>
  <si>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</si>
  <si>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</si>
  <si>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</si>
  <si>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</si>
  <si>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</si>
  <si>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</si>
  <si>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</si>
  <si>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</si>
  <si>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</si>
  <si>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</si>
  <si>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</si>
  <si>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</si>
  <si>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</si>
  <si>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</si>
  <si>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</si>
  <si>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</si>
  <si>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</si>
  <si>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</si>
  <si>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</si>
  <si>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</si>
  <si>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</si>
  <si>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</si>
  <si>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</si>
  <si>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</si>
  <si>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</si>
  <si>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</si>
  <si>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</si>
  <si>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</si>
  <si>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</si>
  <si>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</si>
  <si>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</si>
  <si>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</si>
  <si>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</si>
  <si>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</si>
  <si>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</si>
  <si>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</si>
  <si>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</si>
  <si>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</si>
  <si>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</si>
  <si>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</si>
  <si>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</si>
  <si>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</si>
  <si>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</si>
  <si>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</si>
  <si>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</si>
  <si>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</si>
  <si>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</si>
  <si>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</si>
  <si>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</si>
  <si>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</si>
  <si>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</si>
  <si>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</si>
  <si>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</si>
  <si>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</si>
  <si>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</si>
  <si>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</si>
  <si>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</si>
  <si>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</si>
  <si>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</si>
  <si>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</si>
  <si>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</si>
  <si>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</si>
  <si>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</si>
  <si>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</si>
  <si>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</si>
  <si>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</si>
  <si>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</si>
  <si>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</si>
  <si>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</si>
  <si>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</si>
  <si>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</si>
  <si>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</si>
  <si>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</si>
  <si>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</si>
  <si>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</si>
  <si>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</si>
  <si>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</si>
  <si>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</si>
  <si>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</si>
  <si>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</si>
  <si>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</si>
  <si>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</si>
  <si>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</si>
  <si>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</si>
  <si>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</si>
  <si>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</si>
  <si>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</si>
  <si>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</si>
  <si>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</si>
  <si>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</si>
  <si>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</si>
  <si>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</si>
  <si>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</si>
  <si>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</si>
  <si>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</si>
  <si>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</si>
  <si>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</si>
  <si>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</si>
  <si>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</si>
  <si>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</si>
  <si>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</si>
  <si>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</si>
  <si>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</si>
  <si>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</si>
  <si>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</si>
  <si>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</si>
  <si>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</si>
  <si>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</si>
  <si>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</si>
  <si>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</si>
  <si>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</si>
  <si>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</si>
  <si>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</si>
  <si>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</si>
  <si>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</si>
  <si>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</si>
  <si>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</si>
  <si>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</si>
  <si>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</si>
  <si>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</si>
  <si>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</si>
  <si>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</si>
  <si>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</si>
  <si>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</si>
  <si>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</si>
  <si>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</si>
  <si>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</si>
  <si>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</si>
  <si>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</si>
  <si>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</si>
  <si>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</si>
  <si>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</si>
  <si>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</si>
  <si>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</si>
  <si>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</si>
  <si>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</si>
  <si>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</si>
  <si>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</si>
  <si>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</si>
  <si>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</si>
  <si>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</si>
  <si>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</si>
  <si>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</si>
  <si>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</si>
  <si>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</si>
  <si>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</si>
  <si>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</si>
  <si>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</si>
  <si>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</si>
  <si>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</si>
  <si>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</si>
  <si>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</si>
  <si>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</si>
  <si>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</si>
  <si>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</si>
  <si>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</si>
  <si>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</si>
  <si>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</si>
  <si>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</si>
  <si>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</si>
  <si>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</si>
  <si>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</si>
  <si>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</si>
  <si>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</si>
  <si>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</si>
  <si>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</si>
  <si>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</si>
  <si>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</si>
  <si>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</si>
  <si>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</si>
  <si>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</si>
  <si>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</si>
  <si>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</si>
  <si>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</si>
  <si>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</si>
  <si>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</si>
  <si>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</si>
  <si>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</si>
  <si>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</si>
  <si>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</si>
  <si>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</si>
  <si>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</si>
  <si>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</si>
  <si>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</si>
  <si>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</si>
  <si>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</si>
  <si>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</si>
  <si>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</si>
  <si>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</si>
  <si>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</si>
  <si>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</si>
  <si>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</si>
  <si>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</si>
  <si>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</si>
  <si>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</si>
  <si>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</si>
  <si>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</si>
  <si>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</si>
  <si>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</si>
  <si>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</si>
  <si>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</si>
  <si>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</si>
  <si>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</si>
  <si>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</si>
  <si>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</si>
  <si>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</si>
  <si>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</si>
  <si>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</si>
  <si>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</si>
  <si>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</si>
  <si>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</si>
  <si>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</si>
  <si>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</si>
  <si>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</si>
  <si>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</si>
  <si>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</si>
  <si>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</si>
  <si>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</si>
  <si>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</si>
  <si>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</si>
  <si>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</si>
  <si>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</si>
  <si>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</si>
  <si>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</si>
  <si>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</si>
  <si>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</si>
  <si>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</si>
  <si>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</si>
  <si>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</si>
  <si>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</si>
  <si>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</si>
  <si>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</si>
  <si>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</si>
  <si>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</si>
  <si>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</si>
  <si>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</si>
  <si>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</si>
  <si>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</si>
  <si>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</si>
  <si>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</si>
  <si>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</si>
  <si>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</si>
  <si>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</si>
  <si>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</si>
  <si>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</si>
  <si>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</si>
  <si>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</si>
  <si>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</si>
  <si>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</si>
  <si>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</si>
  <si>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</si>
  <si>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</si>
  <si>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</si>
  <si>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</si>
  <si>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</si>
  <si>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</si>
  <si>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</si>
  <si>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</si>
  <si>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</si>
  <si>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</si>
  <si>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</si>
  <si>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</si>
  <si>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</si>
  <si>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</si>
  <si>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</si>
  <si>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</si>
  <si>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</si>
  <si>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</si>
  <si>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</si>
  <si>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</si>
  <si>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</si>
  <si>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</si>
  <si>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</si>
  <si>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</si>
  <si>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</si>
  <si>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</si>
  <si>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</si>
  <si>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</si>
  <si>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</si>
  <si>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</si>
  <si>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</si>
  <si>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</si>
  <si>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</si>
  <si>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</si>
  <si>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</si>
  <si>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</si>
  <si>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</si>
  <si>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</si>
  <si>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</si>
  <si>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</si>
  <si>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</si>
  <si>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</si>
  <si>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</si>
  <si>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</si>
  <si>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</si>
  <si>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</si>
  <si>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</si>
  <si>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</si>
  <si>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</si>
  <si>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</si>
  <si>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</si>
  <si>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</si>
  <si>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</si>
  <si>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</si>
  <si>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</si>
  <si>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</si>
  <si>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</si>
  <si>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</si>
  <si>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</si>
  <si>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</si>
  <si>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</si>
  <si>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</si>
  <si>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</si>
  <si>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</si>
  <si>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</si>
  <si>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</si>
  <si>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</si>
  <si>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</si>
  <si>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</si>
  <si>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</si>
  <si>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</si>
  <si>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</si>
  <si>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</si>
  <si>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</si>
  <si>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</si>
  <si>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</si>
  <si>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</si>
  <si>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</si>
  <si>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</si>
  <si>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</si>
  <si>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</si>
  <si>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</si>
  <si>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</si>
  <si>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</si>
  <si>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</si>
  <si>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</si>
  <si>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</si>
  <si>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</si>
  <si>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</si>
  <si>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</si>
  <si>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</si>
  <si>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</si>
  <si>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</si>
  <si>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</si>
  <si>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</si>
  <si>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</si>
  <si>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</si>
  <si>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</si>
  <si>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</si>
  <si>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</si>
  <si>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</si>
  <si>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</si>
  <si>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</si>
  <si>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</si>
  <si>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</si>
  <si>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</si>
  <si>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</si>
  <si>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</si>
  <si>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</si>
  <si>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</si>
  <si>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</si>
  <si>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</si>
  <si>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</si>
  <si>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</si>
  <si>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</si>
  <si>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</si>
  <si>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</si>
  <si>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</si>
  <si>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</si>
  <si>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</si>
  <si>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</si>
  <si>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</si>
  <si>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</si>
  <si>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</si>
  <si>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</si>
  <si>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</si>
  <si>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</si>
  <si>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</si>
  <si>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</si>
  <si>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</si>
  <si>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</si>
  <si>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</si>
  <si>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</si>
  <si>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</si>
  <si>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</si>
  <si>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</si>
  <si>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</si>
  <si>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</si>
  <si>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</si>
  <si>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</si>
  <si>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</si>
  <si>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</si>
  <si>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</si>
  <si>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</si>
  <si>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</si>
  <si>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</si>
  <si>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</si>
  <si>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</si>
  <si>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</si>
  <si>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</si>
  <si>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</si>
  <si>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</si>
  <si>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</si>
  <si>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</si>
  <si>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</si>
  <si>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</si>
  <si>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</si>
  <si>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</si>
  <si>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</si>
  <si>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</si>
  <si>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</si>
  <si>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</si>
  <si>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</si>
  <si>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</si>
  <si>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</si>
  <si>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</si>
  <si>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</si>
  <si>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</si>
  <si>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</si>
  <si>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</si>
  <si>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</si>
  <si>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</si>
  <si>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</si>
  <si>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</si>
  <si>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</si>
  <si>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</si>
  <si>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</si>
  <si>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</si>
  <si>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</si>
  <si>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</si>
  <si>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</si>
  <si>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</si>
  <si>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</si>
  <si>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</si>
  <si>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</si>
  <si>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</si>
  <si>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</si>
  <si>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</si>
  <si>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</si>
  <si>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</si>
  <si>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</si>
  <si>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</si>
  <si>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</si>
  <si>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</si>
  <si>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</si>
  <si>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</si>
  <si>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</si>
  <si>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</si>
  <si>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</si>
  <si>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</si>
  <si>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</si>
  <si>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</si>
  <si>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</si>
  <si>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</si>
  <si>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</si>
  <si>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</si>
  <si>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</si>
  <si>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</si>
  <si>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</si>
  <si>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</si>
  <si>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</si>
  <si>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</si>
  <si>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</si>
  <si>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</si>
  <si>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</si>
  <si>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</si>
  <si>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</si>
  <si>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</si>
  <si>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</si>
  <si>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</si>
  <si>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</si>
  <si>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</si>
  <si>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</si>
  <si>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</si>
  <si>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</si>
  <si>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</si>
  <si>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</si>
  <si>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</si>
  <si>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</si>
  <si>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</si>
  <si>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</si>
  <si>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</si>
  <si>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</si>
  <si>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</si>
  <si>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</si>
  <si>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</si>
  <si>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</si>
  <si>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</si>
  <si>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</si>
  <si>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</si>
  <si>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</si>
  <si>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</si>
  <si>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</si>
  <si>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</si>
  <si>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</si>
  <si>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</si>
  <si>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</si>
  <si>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</si>
  <si>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</si>
  <si>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</si>
  <si>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</si>
  <si>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</si>
  <si>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</si>
  <si>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</si>
  <si>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</si>
  <si>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</si>
  <si>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</si>
  <si>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</si>
  <si>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</si>
  <si>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</si>
  <si>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</si>
  <si>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</si>
  <si>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</si>
  <si>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</si>
  <si>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</si>
  <si>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</si>
  <si>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</si>
  <si>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</si>
  <si>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</si>
  <si>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</si>
  <si>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</si>
  <si>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</si>
  <si>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</si>
  <si>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</si>
  <si>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</si>
  <si>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</si>
  <si>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</si>
  <si>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</si>
  <si>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</si>
  <si>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</si>
  <si>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</si>
  <si>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</si>
  <si>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</si>
  <si>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</si>
  <si>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</si>
  <si>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</si>
  <si>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</si>
  <si>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</si>
  <si>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</si>
  <si>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</si>
  <si>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</si>
  <si>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</si>
  <si>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</si>
  <si>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</si>
  <si>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</si>
  <si>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</si>
  <si>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</si>
  <si>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</si>
  <si>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</si>
  <si>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</si>
  <si>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</si>
  <si>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</si>
  <si>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</si>
  <si>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</si>
  <si>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</si>
  <si>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</si>
  <si>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</si>
  <si>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</si>
  <si>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</si>
  <si>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</si>
  <si>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</si>
  <si>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</si>
  <si>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</si>
  <si>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</si>
  <si>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</si>
  <si>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</si>
  <si>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</si>
  <si>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</si>
  <si>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</si>
  <si>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</si>
  <si>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</si>
  <si>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</si>
  <si>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</si>
  <si>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</si>
  <si>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</si>
  <si>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</si>
  <si>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</si>
  <si>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</si>
  <si>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</si>
  <si>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</si>
  <si>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</si>
  <si>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</si>
  <si>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</si>
  <si>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</si>
  <si>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</si>
  <si>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</si>
  <si>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</si>
  <si>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</si>
  <si>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</si>
  <si>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</si>
  <si>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</si>
  <si>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</si>
  <si>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</si>
  <si>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</si>
  <si>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</si>
  <si>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</si>
  <si>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</si>
  <si>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</si>
  <si>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</si>
  <si>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</si>
  <si>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</si>
  <si>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</si>
  <si>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</si>
  <si>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</si>
  <si>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</si>
  <si>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</si>
  <si>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</si>
  <si>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</si>
  <si>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</si>
  <si>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</si>
  <si>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</si>
  <si>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</si>
  <si>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</si>
  <si>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</si>
  <si>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</si>
  <si>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</si>
  <si>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</si>
  <si>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</si>
  <si>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</si>
  <si>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</si>
  <si>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</si>
  <si>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</si>
  <si>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</si>
  <si>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</si>
  <si>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</si>
  <si>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</si>
  <si>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</si>
  <si>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</si>
  <si>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</si>
  <si>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</si>
  <si>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</si>
  <si>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</si>
  <si>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</si>
  <si>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</si>
  <si>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</si>
  <si>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</si>
  <si>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</si>
  <si>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</si>
  <si>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</si>
  <si>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</si>
  <si>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</si>
  <si>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</si>
  <si>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</si>
  <si>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</si>
  <si>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</si>
  <si>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</si>
  <si>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</si>
  <si>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</si>
  <si>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</si>
  <si>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</si>
  <si>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</si>
  <si>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</si>
  <si>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</si>
  <si>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</si>
  <si>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</si>
  <si>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</si>
  <si>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</si>
  <si>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</si>
  <si>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</si>
  <si>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</si>
  <si>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</si>
  <si>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</si>
  <si>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</si>
  <si>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</si>
  <si>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</si>
  <si>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</si>
  <si>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</si>
  <si>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</si>
  <si>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</si>
  <si>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</si>
  <si>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</si>
  <si>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</si>
  <si>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</si>
  <si>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</si>
  <si>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</si>
  <si>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</si>
  <si>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</si>
  <si>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</si>
  <si>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</si>
  <si>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</si>
  <si>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</si>
  <si>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</si>
  <si>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</si>
  <si>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</si>
  <si>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</si>
  <si>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</si>
  <si>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</si>
  <si>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</si>
  <si>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</si>
  <si>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</si>
  <si>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</si>
  <si>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</si>
  <si>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</si>
  <si>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</si>
  <si>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</si>
  <si>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</si>
  <si>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</si>
  <si>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</si>
  <si>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</si>
  <si>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</si>
  <si>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</si>
  <si>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</si>
  <si>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</si>
  <si>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</si>
  <si>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</si>
  <si>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</si>
  <si>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</si>
  <si>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</si>
  <si>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</si>
  <si>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</si>
  <si>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</si>
  <si>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</si>
  <si>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</si>
  <si>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</si>
  <si>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</si>
  <si>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</si>
  <si>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</si>
  <si>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</si>
  <si>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</si>
  <si>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</si>
  <si>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</si>
  <si>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</si>
  <si>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</si>
  <si>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</si>
  <si>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</si>
  <si>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</si>
  <si>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</si>
  <si>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</si>
  <si>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</si>
  <si>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</si>
  <si>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</si>
  <si>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</si>
  <si>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</si>
  <si>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</si>
  <si>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</si>
  <si>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</si>
  <si>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</si>
  <si>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</si>
  <si>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</si>
  <si>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</si>
  <si>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</si>
  <si>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</si>
  <si>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</si>
  <si>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</si>
  <si>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</si>
  <si>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</si>
  <si>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</si>
  <si>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</si>
  <si>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</si>
  <si>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</si>
  <si>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</si>
  <si>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</si>
  <si>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</si>
  <si>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</si>
  <si>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</si>
  <si>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</si>
  <si>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</si>
  <si>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</si>
  <si>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</si>
  <si>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</si>
  <si>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</si>
  <si>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</si>
  <si>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</si>
  <si>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</si>
  <si>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</si>
  <si>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</si>
  <si>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</si>
  <si>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</si>
  <si>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</si>
  <si>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</si>
  <si>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</si>
  <si>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</si>
  <si>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</si>
  <si>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</si>
  <si>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</si>
  <si>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</si>
  <si>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</si>
  <si>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</si>
  <si>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</si>
  <si>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</si>
  <si>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</si>
  <si>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</si>
  <si>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</si>
  <si>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</si>
  <si>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</si>
  <si>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</si>
  <si>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</si>
  <si>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</si>
  <si>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</si>
  <si>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</si>
  <si>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</si>
  <si>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</si>
  <si>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</si>
  <si>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</si>
  <si>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</si>
  <si>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</si>
  <si>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</si>
  <si>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</si>
  <si>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</si>
  <si>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</si>
  <si>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</si>
  <si>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</si>
  <si>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</si>
  <si>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</si>
  <si>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</si>
  <si>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</si>
  <si>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</si>
  <si>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</si>
  <si>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</si>
  <si>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</si>
  <si>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</si>
  <si>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</si>
  <si>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</si>
  <si>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</si>
  <si>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</si>
  <si>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</si>
  <si>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</si>
  <si>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</si>
  <si>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</si>
  <si>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</si>
  <si>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</si>
  <si>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</si>
  <si>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</si>
  <si>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</si>
  <si>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</si>
  <si>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</si>
  <si>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</si>
  <si>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</si>
  <si>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</si>
  <si>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</si>
  <si>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</si>
  <si>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</si>
  <si>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</si>
  <si>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</si>
  <si>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</si>
  <si>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</si>
  <si>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</si>
  <si>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</si>
  <si>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</si>
  <si>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</si>
  <si>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</si>
  <si>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</si>
  <si>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</si>
  <si>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</si>
  <si>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</si>
  <si>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</si>
  <si>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</si>
  <si>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</si>
  <si>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</si>
  <si>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</si>
  <si>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</si>
  <si>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</si>
  <si>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</si>
  <si>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</si>
  <si>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</si>
  <si>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</si>
  <si>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</si>
  <si>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</si>
  <si>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</si>
  <si>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</si>
  <si>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</si>
  <si>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</si>
  <si>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</si>
  <si>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</si>
  <si>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</si>
  <si>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</si>
  <si>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</si>
  <si>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</si>
  <si>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</si>
  <si>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</si>
  <si>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</si>
  <si>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</si>
  <si>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</si>
  <si>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</si>
  <si>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</si>
  <si>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</si>
  <si>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</si>
  <si>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</si>
  <si>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</si>
  <si>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</si>
  <si>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</si>
  <si>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</si>
  <si>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</si>
  <si>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</si>
  <si>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</si>
  <si>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</si>
  <si>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</si>
  <si>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</si>
  <si>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</si>
  <si>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</si>
  <si>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</si>
  <si>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</si>
  <si>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</si>
  <si>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</si>
  <si>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</si>
  <si>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</si>
  <si>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</si>
  <si>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</si>
  <si>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</si>
  <si>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</si>
  <si>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</si>
  <si>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</si>
  <si>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</si>
  <si>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</si>
  <si>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</si>
  <si>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</si>
  <si>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</si>
  <si>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</si>
  <si>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</si>
  <si>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</si>
  <si>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</si>
  <si>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</si>
  <si>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</si>
  <si>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</si>
  <si>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</si>
  <si>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</si>
  <si>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</si>
  <si>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</si>
  <si>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</si>
  <si>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</si>
  <si>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</si>
  <si>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</si>
  <si>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</si>
  <si>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</si>
  <si>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</si>
  <si>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</si>
  <si>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</si>
  <si>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</si>
  <si>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</si>
  <si>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</si>
  <si>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</si>
  <si>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</si>
  <si>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</si>
  <si>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</si>
  <si>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</si>
  <si>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</si>
  <si>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</si>
  <si>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</si>
  <si>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</si>
  <si>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</si>
  <si>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</si>
  <si>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</si>
  <si>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</si>
  <si>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</si>
  <si>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</si>
  <si>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</si>
  <si>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</si>
  <si>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</si>
  <si>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</si>
  <si>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</si>
  <si>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</si>
  <si>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</si>
  <si>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</si>
  <si>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</si>
  <si>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</si>
  <si>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</si>
  <si>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</si>
  <si>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</si>
  <si>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</si>
  <si>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</si>
  <si>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</si>
  <si>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</si>
  <si>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</si>
  <si>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</si>
  <si>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</si>
  <si>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</si>
  <si>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</si>
  <si>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</si>
  <si>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</si>
  <si>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</si>
  <si>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</si>
  <si>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</si>
  <si>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</si>
  <si>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</si>
  <si>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</si>
  <si>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</si>
  <si>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</si>
  <si>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</si>
  <si>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</si>
  <si>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</si>
  <si>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</si>
  <si>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</si>
  <si>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</si>
  <si>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</si>
  <si>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</si>
  <si>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</si>
  <si>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</si>
  <si>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</si>
  <si>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</si>
  <si>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</si>
  <si>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</si>
  <si>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</si>
  <si>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</si>
  <si>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</si>
  <si>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</si>
  <si>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</si>
  <si>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</si>
  <si>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</si>
  <si>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</si>
  <si>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</si>
  <si>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</si>
  <si>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</si>
  <si>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</si>
  <si>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</si>
  <si>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</si>
  <si>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</si>
  <si>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</si>
  <si>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</si>
  <si>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</si>
  <si>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</si>
  <si>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</si>
  <si>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</si>
  <si>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</si>
  <si>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</si>
  <si>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</si>
  <si>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</si>
  <si>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</si>
  <si>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</si>
  <si>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</si>
  <si>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</si>
  <si>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</si>
  <si>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</si>
  <si>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</si>
  <si>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</si>
  <si>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</si>
  <si>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</si>
  <si>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</si>
  <si>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</si>
  <si>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</si>
  <si>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</si>
  <si>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</si>
  <si>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</si>
  <si>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</si>
  <si>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</si>
  <si>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</si>
  <si>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</si>
  <si>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</si>
  <si>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</si>
  <si>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</si>
  <si>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</si>
  <si>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</si>
  <si>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</si>
  <si>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</si>
  <si>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</si>
  <si>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</si>
  <si>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</si>
  <si>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</si>
  <si>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</si>
  <si>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</si>
  <si>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</si>
  <si>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</si>
  <si>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</si>
  <si>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</si>
  <si>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</si>
  <si>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</si>
  <si>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</si>
  <si>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</si>
  <si>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</si>
  <si>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</si>
  <si>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</si>
  <si>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</si>
  <si>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</si>
  <si>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</si>
  <si>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</si>
  <si>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</si>
  <si>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</si>
  <si>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</si>
  <si>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</si>
  <si>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</si>
  <si>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</si>
  <si>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</si>
  <si>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</si>
  <si>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</si>
  <si>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</si>
  <si>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</si>
  <si>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</si>
  <si>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</si>
  <si>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</si>
  <si>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</si>
  <si>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</si>
  <si>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</si>
  <si>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</si>
  <si>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</si>
  <si>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</si>
  <si>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</si>
  <si>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</si>
  <si>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</si>
  <si>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</si>
  <si>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</si>
  <si>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</si>
  <si>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</si>
  <si>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</si>
  <si>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</si>
  <si>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</si>
  <si>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</si>
  <si>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</si>
  <si>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</si>
  <si>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</si>
  <si>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</si>
  <si>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</si>
  <si>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</si>
  <si>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</si>
  <si>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</si>
  <si>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</si>
  <si>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</si>
  <si>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</si>
  <si>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</si>
  <si>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</si>
  <si>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</si>
  <si>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</si>
  <si>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</si>
  <si>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</si>
  <si>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</si>
  <si>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</si>
  <si>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</si>
  <si>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</si>
  <si>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</si>
  <si>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</si>
  <si>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</si>
  <si>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</si>
  <si>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</si>
  <si>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</si>
  <si>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</si>
  <si>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</si>
  <si>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</si>
  <si>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</si>
  <si>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</si>
  <si>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</si>
  <si>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</si>
  <si>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</si>
  <si>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</si>
  <si>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</si>
  <si>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</si>
  <si>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</si>
  <si>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</si>
  <si>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</si>
  <si>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</si>
  <si>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</si>
  <si>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</si>
  <si>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</si>
  <si>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</si>
  <si>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</si>
  <si>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</si>
  <si>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</si>
  <si>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</si>
  <si>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</si>
  <si>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</si>
  <si>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</si>
  <si>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</si>
  <si>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</si>
  <si>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</si>
  <si>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</si>
  <si>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</si>
  <si>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</si>
  <si>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</si>
  <si>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</si>
  <si>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</si>
  <si>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</si>
  <si>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</si>
  <si>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</si>
  <si>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</si>
  <si>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</si>
  <si>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</si>
  <si>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</si>
  <si>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</si>
  <si>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</si>
  <si>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</si>
  <si>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</si>
  <si>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</si>
  <si>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</si>
  <si>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</si>
  <si>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</si>
  <si>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</si>
  <si>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</si>
  <si>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</si>
  <si>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</si>
  <si>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</si>
  <si>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</si>
  <si>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</si>
  <si>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</si>
  <si>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</si>
  <si>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</si>
  <si>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</si>
  <si>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</si>
  <si>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</si>
  <si>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</si>
  <si>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</si>
  <si>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</si>
  <si>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</si>
  <si>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</si>
  <si>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</si>
  <si>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</si>
  <si>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</si>
  <si>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</si>
  <si>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</si>
  <si>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</si>
  <si>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</si>
  <si>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</si>
  <si>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</si>
  <si>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</si>
  <si>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</si>
  <si>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</si>
  <si>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</si>
  <si>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</si>
  <si>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</si>
  <si>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</si>
  <si>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</si>
  <si>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</si>
  <si>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</si>
  <si>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</si>
  <si>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</si>
  <si>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</si>
  <si>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</si>
  <si>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</si>
  <si>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</si>
  <si>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</si>
  <si>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</si>
  <si>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</si>
  <si>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</si>
  <si>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</si>
  <si>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</si>
  <si>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</si>
  <si>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</si>
  <si>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</si>
  <si>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</si>
  <si>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</si>
  <si>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</si>
  <si>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</si>
  <si>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</si>
  <si>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</si>
  <si>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</si>
  <si>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</si>
  <si>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</si>
  <si>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</si>
  <si>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</si>
  <si>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</si>
  <si>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</si>
  <si>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</si>
  <si>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</si>
  <si>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</si>
  <si>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</si>
  <si>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</si>
  <si>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</si>
  <si>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</si>
  <si>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</si>
  <si>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</si>
  <si>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</si>
  <si>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</si>
  <si>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</si>
  <si>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</si>
  <si>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</si>
  <si>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</si>
  <si>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</si>
  <si>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</si>
  <si>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</si>
  <si>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</si>
  <si>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</si>
  <si>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</si>
  <si>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</si>
  <si>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</si>
  <si>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</si>
  <si>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</si>
  <si>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</si>
  <si>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</si>
  <si>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</si>
  <si>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</si>
  <si>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</si>
  <si>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</si>
  <si>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</si>
  <si>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</si>
  <si>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</si>
  <si>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</si>
  <si>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</si>
  <si>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</si>
  <si>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</si>
  <si>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</si>
  <si>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</si>
  <si>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</si>
  <si>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</si>
  <si>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</si>
  <si>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</si>
  <si>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</si>
  <si>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</si>
  <si>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</si>
  <si>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</si>
  <si>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</si>
  <si>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</si>
  <si>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</si>
  <si>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</si>
  <si>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</si>
  <si>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</si>
  <si>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</si>
  <si>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</si>
  <si>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</si>
  <si>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</si>
  <si>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</si>
  <si>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</si>
  <si>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</si>
  <si>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</si>
  <si>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</si>
  <si>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</si>
  <si>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</si>
  <si>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</si>
  <si>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</si>
  <si>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</si>
  <si>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</si>
  <si>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</si>
  <si>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</si>
  <si>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</si>
  <si>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</si>
  <si>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</si>
  <si>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</si>
  <si>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</si>
  <si>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</si>
  <si>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</si>
  <si>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</si>
  <si>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</si>
  <si>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</si>
  <si>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</si>
  <si>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</si>
  <si>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</si>
  <si>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</si>
  <si>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</si>
  <si>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</si>
  <si>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</si>
  <si>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</si>
  <si>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</si>
  <si>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</si>
  <si>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</si>
  <si>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</si>
  <si>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</si>
  <si>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</si>
  <si>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</si>
  <si>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</si>
  <si>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</si>
  <si>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</si>
  <si>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</si>
  <si>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</si>
  <si>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</si>
  <si>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</si>
  <si>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</si>
  <si>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</si>
  <si>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</si>
  <si>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</si>
  <si>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</si>
  <si>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</si>
  <si>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</si>
  <si>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</si>
  <si>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</si>
  <si>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</si>
  <si>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</si>
  <si>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</si>
  <si>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</si>
  <si>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</si>
  <si>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</si>
  <si>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</si>
  <si>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</si>
  <si>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</si>
  <si>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</si>
  <si>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</si>
  <si>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</si>
  <si>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</si>
  <si>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</si>
  <si>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</si>
  <si>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</si>
  <si>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</si>
  <si>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</si>
  <si>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</si>
  <si>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</si>
  <si>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</si>
  <si>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</si>
  <si>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</si>
  <si>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</si>
  <si>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</si>
  <si>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</si>
  <si>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</si>
  <si>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</si>
  <si>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</si>
  <si>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</si>
  <si>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</si>
  <si>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</si>
  <si>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</si>
  <si>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</si>
  <si>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</si>
  <si>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</si>
  <si>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</si>
  <si>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</si>
  <si>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</si>
  <si>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</si>
  <si>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</si>
  <si>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</si>
  <si>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</si>
  <si>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</si>
  <si>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</si>
  <si>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</si>
  <si>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</si>
  <si>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</si>
  <si>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</si>
  <si>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</si>
  <si>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</si>
  <si>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</si>
  <si>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</si>
  <si>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</si>
  <si>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</si>
  <si>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</si>
  <si>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</si>
  <si>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</si>
  <si>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</si>
  <si>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</si>
  <si>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</si>
  <si>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</si>
  <si>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</si>
  <si>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</si>
  <si>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</si>
  <si>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</si>
  <si>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</si>
  <si>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</si>
  <si>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</si>
  <si>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</si>
  <si>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</si>
  <si>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</si>
  <si>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</si>
  <si>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</si>
  <si>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</si>
  <si>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</si>
  <si>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</si>
  <si>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</si>
  <si>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</si>
  <si>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</si>
  <si>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</si>
  <si>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</si>
  <si>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</si>
  <si>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</si>
  <si>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</si>
  <si>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</si>
  <si>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</si>
  <si>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</si>
  <si>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</si>
  <si>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</si>
  <si>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</si>
  <si>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</si>
  <si>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</si>
  <si>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</si>
  <si>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</si>
  <si>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</si>
  <si>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</si>
  <si>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</si>
  <si>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</si>
  <si>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</si>
  <si>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</si>
  <si>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</si>
  <si>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</si>
  <si>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</si>
  <si>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</si>
  <si>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</si>
  <si>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</si>
  <si>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</si>
  <si>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</si>
  <si>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</si>
  <si>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</si>
  <si>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</si>
  <si>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</si>
  <si>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</si>
  <si>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</si>
  <si>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</si>
  <si>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</si>
  <si>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</si>
  <si>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</si>
  <si>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</si>
  <si>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</si>
  <si>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</si>
  <si>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</si>
  <si>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</si>
  <si>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</si>
  <si>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</si>
  <si>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</si>
  <si>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</si>
  <si>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</si>
  <si>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</si>
  <si>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</si>
  <si>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</si>
  <si>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</si>
  <si>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</si>
  <si>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</si>
  <si>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</si>
  <si>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</si>
  <si>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</si>
  <si>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</si>
  <si>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</si>
  <si>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</si>
  <si>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</si>
  <si>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</si>
  <si>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</si>
  <si>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</si>
  <si>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</si>
  <si>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</si>
  <si>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</si>
  <si>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</si>
  <si>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</si>
  <si>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</si>
  <si>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</si>
  <si>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</si>
  <si>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</si>
  <si>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</si>
  <si>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</si>
  <si>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</si>
  <si>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</si>
  <si>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</si>
  <si>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</si>
  <si>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</si>
  <si>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</si>
  <si>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</si>
  <si>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</si>
  <si>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</si>
  <si>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</si>
  <si>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</si>
  <si>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</si>
  <si>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</si>
  <si>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</si>
  <si>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</si>
  <si>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</si>
  <si>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</si>
  <si>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</si>
  <si>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</si>
  <si>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</si>
  <si>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</si>
  <si>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</si>
  <si>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</si>
  <si>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</si>
  <si>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</si>
  <si>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</si>
  <si>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</si>
  <si>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</si>
  <si>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</si>
  <si>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</si>
  <si>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</si>
  <si>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</si>
  <si>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</si>
  <si>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</si>
  <si>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</si>
  <si>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</si>
  <si>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</si>
  <si>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</si>
  <si>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</si>
  <si>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</si>
  <si>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</si>
  <si>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</si>
  <si>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</si>
  <si>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</si>
  <si>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</si>
  <si>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</si>
  <si>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</si>
  <si>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</si>
  <si>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</si>
  <si>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</si>
  <si>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</si>
  <si>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</si>
  <si>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</si>
  <si>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</si>
  <si>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</si>
  <si>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</si>
  <si>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</si>
  <si>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</si>
  <si>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</si>
  <si>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</si>
  <si>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</si>
  <si>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</si>
  <si>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</si>
  <si>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</si>
  <si>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</si>
  <si>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</si>
  <si>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</si>
  <si>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</si>
  <si>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</si>
  <si>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</si>
  <si>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</si>
  <si>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</si>
  <si>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</si>
  <si>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</si>
  <si>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</si>
  <si>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</si>
  <si>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</si>
  <si>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</si>
  <si>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</si>
  <si>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</si>
  <si>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</si>
  <si>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</si>
  <si>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</si>
  <si>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</si>
  <si>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</si>
  <si>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</si>
  <si>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</si>
  <si>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</si>
  <si>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</si>
  <si>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</si>
  <si>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</si>
  <si>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</si>
  <si>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</si>
  <si>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</si>
  <si>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</si>
  <si>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</si>
  <si>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</si>
  <si>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</si>
  <si>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</si>
  <si>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</si>
  <si>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</si>
  <si>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</si>
  <si>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</si>
  <si>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</si>
  <si>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</si>
  <si>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</si>
  <si>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</si>
  <si>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</si>
  <si>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</si>
  <si>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</si>
  <si>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</si>
  <si>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</si>
  <si>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</si>
  <si>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</si>
  <si>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</si>
  <si>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</si>
  <si>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</si>
  <si>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</si>
  <si>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</si>
  <si>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</si>
  <si>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</si>
  <si>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</si>
  <si>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</si>
  <si>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</si>
  <si>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</si>
  <si>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</si>
  <si>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</si>
  <si>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</si>
  <si>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</si>
  <si>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</si>
  <si>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</si>
  <si>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</si>
  <si>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</si>
  <si>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</si>
  <si>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</si>
  <si>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</si>
  <si>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</si>
  <si>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</si>
  <si>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</si>
  <si>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</si>
  <si>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</si>
  <si>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</si>
  <si>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</si>
  <si>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</si>
  <si>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</si>
  <si>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</si>
  <si>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</si>
  <si>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</si>
  <si>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</si>
  <si>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</si>
  <si>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</si>
  <si>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</si>
  <si>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</si>
  <si>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</si>
  <si>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</si>
  <si>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</si>
  <si>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</si>
  <si>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</si>
  <si>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</si>
  <si>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</si>
  <si>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</si>
  <si>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</si>
  <si>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</si>
  <si>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</si>
  <si>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</si>
  <si>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</si>
  <si>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</si>
  <si>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</si>
  <si>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</si>
  <si>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</si>
  <si>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</si>
  <si>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</si>
  <si>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</si>
  <si>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</si>
  <si>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</si>
  <si>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</si>
  <si>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</si>
  <si>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</si>
  <si>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</si>
  <si>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</si>
  <si>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</si>
  <si>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</si>
  <si>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</si>
  <si>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</si>
  <si>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</si>
  <si>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</si>
  <si>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</si>
  <si>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</si>
  <si>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</si>
  <si>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</si>
  <si>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</si>
  <si>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</si>
  <si>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</si>
  <si>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</si>
  <si>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</si>
  <si>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</si>
  <si>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</si>
  <si>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</si>
  <si>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</si>
  <si>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</si>
  <si>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</si>
  <si>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</si>
  <si>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</si>
  <si>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</si>
  <si>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</si>
  <si>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</si>
  <si>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</si>
  <si>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</si>
  <si>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</si>
  <si>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</si>
  <si>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</si>
  <si>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</si>
  <si>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</si>
  <si>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</si>
  <si>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</si>
  <si>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</si>
  <si>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</si>
  <si>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</si>
  <si>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</si>
  <si>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</si>
  <si>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</si>
  <si>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</si>
  <si>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</si>
  <si>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</si>
  <si>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</si>
  <si>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</si>
  <si>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</si>
  <si>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</si>
  <si>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</si>
  <si>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</si>
  <si>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</si>
  <si>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</si>
  <si>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</si>
  <si>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</si>
  <si>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</si>
  <si>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</si>
  <si>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</si>
  <si>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</si>
  <si>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</si>
  <si>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</si>
  <si>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</si>
  <si>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</si>
  <si>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</si>
  <si>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</si>
  <si>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</si>
  <si>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</si>
  <si>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</si>
  <si>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</si>
  <si>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</si>
  <si>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</si>
  <si>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</si>
  <si>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</si>
  <si>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</si>
  <si>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</si>
  <si>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</si>
  <si>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</si>
  <si>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</si>
  <si>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</si>
  <si>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</si>
  <si>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</si>
  <si>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</si>
  <si>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</si>
  <si>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</si>
  <si>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</si>
  <si>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</si>
  <si>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</si>
  <si>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</si>
  <si>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</si>
  <si>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</si>
  <si>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</si>
  <si>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</si>
  <si>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</si>
  <si>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</si>
  <si>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</si>
  <si>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</si>
  <si>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</si>
  <si>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</si>
  <si>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</si>
  <si>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</si>
  <si>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</si>
  <si>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</si>
  <si>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</si>
  <si>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</si>
  <si>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</si>
  <si>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</si>
  <si>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</si>
  <si>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</si>
  <si>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</si>
  <si>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</si>
  <si>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</si>
  <si>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</si>
  <si>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</si>
  <si>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</si>
  <si>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</si>
  <si>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</si>
  <si>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</si>
  <si>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</si>
  <si>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</si>
  <si>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</si>
  <si>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</si>
  <si>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</si>
  <si>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</si>
  <si>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</si>
  <si>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</si>
  <si>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</si>
  <si>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</si>
  <si>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</si>
  <si>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</si>
  <si>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</si>
  <si>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</si>
  <si>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</si>
  <si>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</si>
  <si>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</si>
  <si>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</si>
  <si>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</si>
  <si>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</si>
  <si>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</si>
  <si>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</si>
  <si>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</si>
  <si>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</si>
  <si>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</si>
  <si>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</si>
  <si>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</si>
  <si>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</si>
  <si>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</si>
  <si>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</si>
  <si>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</si>
  <si>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</si>
  <si>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</si>
  <si>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</si>
  <si>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</si>
  <si>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</si>
  <si>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</si>
  <si>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</si>
  <si>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</si>
  <si>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</si>
  <si>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</si>
  <si>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</si>
  <si>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</si>
  <si>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</si>
  <si>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</si>
  <si>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</si>
  <si>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</si>
  <si>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</si>
  <si>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</si>
  <si>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</si>
  <si>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</si>
  <si>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</si>
  <si>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</si>
  <si>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</si>
  <si>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</si>
  <si>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</si>
  <si>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</si>
  <si>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</si>
  <si>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</si>
  <si>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</si>
  <si>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</si>
  <si>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</si>
  <si>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</si>
  <si>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</si>
  <si>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</si>
  <si>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</si>
  <si>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</si>
  <si>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</si>
  <si>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</si>
  <si>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</si>
  <si>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</si>
  <si>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</si>
  <si>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</si>
  <si>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</si>
  <si>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</si>
  <si>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</si>
  <si>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</si>
  <si>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</si>
  <si>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</si>
  <si>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</si>
  <si>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</si>
  <si>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</si>
  <si>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</si>
  <si>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</si>
  <si>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</si>
  <si>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</si>
  <si>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</si>
  <si>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</si>
  <si>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</si>
  <si>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</si>
  <si>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</si>
  <si>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</si>
  <si>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</si>
  <si>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</si>
  <si>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</si>
  <si>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</si>
  <si>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</si>
  <si>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</si>
  <si>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</si>
  <si>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</si>
  <si>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</si>
  <si>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</si>
  <si>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</si>
  <si>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</si>
  <si>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</si>
  <si>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</si>
  <si>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</si>
  <si>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</si>
  <si>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</si>
  <si>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</si>
  <si>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</si>
  <si>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</si>
  <si>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</si>
  <si>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</si>
  <si>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</si>
  <si>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</si>
  <si>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</si>
  <si>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</si>
  <si>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</si>
  <si>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</si>
  <si>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</si>
  <si>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</si>
  <si>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</si>
  <si>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</si>
  <si>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</si>
  <si>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</si>
  <si>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</si>
  <si>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</si>
  <si>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</si>
  <si>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</si>
  <si>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</si>
  <si>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</si>
  <si>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</si>
  <si>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</si>
  <si>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</si>
  <si>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</si>
  <si>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</si>
  <si>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</si>
  <si>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</si>
  <si>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</si>
  <si>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</si>
  <si>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</si>
  <si>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</si>
  <si>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</si>
  <si>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</si>
  <si>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</si>
  <si>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</si>
  <si>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</si>
  <si>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</si>
  <si>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</si>
  <si>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</si>
  <si>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</si>
  <si>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</si>
  <si>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</si>
  <si>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</si>
  <si>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</si>
  <si>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</si>
  <si>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</si>
  <si>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</si>
  <si>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</si>
  <si>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</si>
  <si>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</si>
  <si>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</si>
  <si>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</si>
  <si>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</si>
  <si>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</si>
  <si>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</si>
  <si>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</si>
  <si>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</si>
  <si>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</si>
  <si>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</si>
  <si>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</si>
  <si>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</si>
  <si>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</si>
  <si>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</si>
  <si>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</si>
  <si>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</si>
  <si>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</si>
  <si>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</si>
  <si>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</si>
  <si>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</si>
  <si>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</si>
  <si>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</si>
  <si>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</si>
  <si>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</si>
  <si>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</si>
  <si>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</si>
  <si>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</si>
  <si>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</si>
  <si>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</si>
  <si>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</si>
  <si>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</si>
  <si>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</si>
  <si>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</si>
  <si>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</si>
  <si>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</si>
  <si>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</si>
  <si>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</si>
  <si>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</si>
  <si>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</si>
  <si>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</si>
  <si>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</si>
  <si>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</si>
  <si>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</si>
  <si>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</si>
  <si>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</si>
  <si>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</si>
  <si>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</si>
  <si>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</si>
  <si>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</si>
  <si>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</si>
  <si>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</si>
  <si>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</si>
  <si>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</si>
  <si>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</si>
  <si>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</si>
  <si>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</si>
  <si>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</si>
  <si>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</si>
  <si>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</si>
  <si>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</si>
  <si>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</si>
  <si>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</si>
  <si>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</si>
  <si>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</si>
  <si>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</si>
  <si>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</si>
  <si>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</si>
  <si>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</si>
  <si>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</si>
  <si>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</si>
  <si>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</si>
  <si>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</si>
  <si>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</si>
  <si>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</si>
  <si>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</si>
  <si>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</si>
  <si>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</si>
  <si>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</si>
  <si>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</si>
  <si>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</si>
  <si>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</si>
  <si>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</si>
  <si>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</si>
  <si>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</si>
  <si>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</si>
  <si>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</si>
  <si>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</si>
  <si>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</si>
  <si>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</si>
  <si>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</si>
  <si>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</si>
  <si>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</si>
  <si>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</si>
  <si>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</si>
  <si>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</si>
  <si>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</si>
  <si>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</si>
  <si>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</si>
  <si>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</si>
  <si>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</si>
  <si>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</si>
  <si>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</si>
  <si>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</si>
  <si>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</si>
  <si>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</si>
  <si>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</si>
  <si>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</si>
  <si>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</si>
  <si>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</si>
  <si>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</si>
  <si>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</si>
  <si>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</si>
  <si>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</si>
  <si>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</si>
  <si>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</si>
  <si>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</si>
  <si>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</si>
  <si>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</si>
  <si>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</si>
  <si>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</si>
  <si>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</si>
  <si>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</si>
  <si>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</si>
  <si>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</si>
  <si>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</si>
  <si>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</si>
  <si>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</si>
  <si>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</si>
  <si>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</si>
  <si>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</si>
  <si>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</si>
  <si>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</si>
  <si>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</si>
  <si>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</si>
  <si>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</si>
  <si>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</si>
  <si>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</si>
  <si>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</si>
  <si>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</si>
  <si>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</si>
  <si>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</si>
  <si>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</si>
  <si>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</si>
  <si>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</si>
  <si>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</si>
  <si>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</si>
  <si>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</si>
  <si>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</si>
  <si>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</si>
  <si>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</si>
  <si>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</si>
  <si>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</si>
  <si>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</si>
  <si>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</si>
  <si>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</si>
  <si>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</si>
  <si>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</si>
  <si>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</si>
  <si>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</si>
  <si>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</si>
  <si>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</si>
  <si>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</si>
  <si>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</si>
  <si>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</si>
  <si>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</si>
  <si>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</si>
  <si>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</si>
  <si>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</si>
  <si>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</si>
  <si>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</si>
  <si>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</si>
  <si>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</si>
  <si>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</si>
  <si>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</si>
  <si>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</si>
  <si>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</si>
  <si>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</si>
  <si>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</si>
  <si>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</si>
  <si>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</si>
  <si>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</si>
  <si>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</si>
  <si>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</si>
  <si>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</si>
  <si>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</si>
  <si>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</si>
  <si>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</si>
  <si>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</si>
  <si>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</si>
  <si>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</si>
  <si>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</si>
  <si>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</si>
  <si>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</si>
  <si>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</si>
  <si>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</si>
  <si>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</si>
  <si>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</si>
  <si>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</si>
  <si>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</si>
  <si>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</si>
  <si>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</si>
  <si>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</si>
  <si>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</si>
  <si>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</si>
  <si>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</si>
  <si>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</si>
  <si>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</si>
  <si>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</si>
  <si>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</si>
  <si>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</si>
  <si>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</si>
  <si>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</si>
  <si>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</si>
  <si>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</si>
  <si>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</si>
  <si>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</si>
  <si>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</si>
  <si>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</si>
  <si>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</si>
  <si>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</si>
  <si>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</si>
  <si>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</si>
  <si>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</si>
  <si>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</si>
  <si>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</si>
  <si>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</si>
  <si>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</si>
  <si>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</si>
  <si>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</si>
  <si>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</si>
  <si>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</si>
  <si>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</si>
  <si>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</si>
  <si>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</si>
  <si>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</si>
  <si>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</si>
  <si>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</si>
  <si>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</si>
  <si>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</si>
  <si>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</si>
  <si>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</si>
  <si>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</si>
  <si>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</si>
  <si>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</si>
  <si>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</si>
  <si>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</si>
  <si>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</si>
  <si>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</si>
  <si>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</si>
  <si>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</si>
  <si>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</si>
  <si>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</si>
  <si>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</si>
  <si>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</si>
  <si>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</si>
  <si>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</si>
  <si>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</si>
  <si>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</si>
  <si>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</si>
  <si>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</si>
  <si>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</si>
  <si>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</si>
  <si>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</si>
  <si>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</si>
  <si>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</si>
  <si>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</si>
  <si>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</si>
  <si>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</si>
  <si>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</si>
  <si>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</si>
  <si>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</si>
  <si>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</si>
  <si>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</si>
  <si>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</si>
  <si>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</si>
  <si>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</si>
  <si>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</si>
  <si>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</si>
  <si>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</si>
  <si>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</si>
  <si>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</si>
  <si>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</si>
  <si>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</si>
  <si>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</si>
  <si>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</si>
  <si>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</si>
  <si>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</si>
  <si>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</si>
  <si>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</si>
  <si>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</si>
  <si>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</si>
  <si>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</si>
  <si>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</si>
  <si>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</si>
  <si>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</si>
  <si>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</si>
  <si>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</si>
  <si>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</si>
  <si>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</si>
  <si>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</si>
  <si>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</si>
  <si>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</si>
  <si>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</si>
  <si>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</si>
  <si>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</si>
  <si>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</si>
  <si>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</si>
  <si>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</si>
  <si>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</si>
  <si>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</si>
  <si>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</si>
  <si>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</si>
  <si>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</si>
  <si>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</si>
  <si>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</si>
  <si>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</si>
  <si>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</si>
  <si>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</si>
  <si>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</si>
  <si>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</si>
  <si>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</si>
  <si>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</si>
  <si>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</si>
  <si>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</si>
  <si>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</si>
  <si>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</si>
  <si>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</si>
  <si>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</si>
  <si>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</si>
  <si>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</si>
  <si>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</si>
  <si>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</si>
  <si>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</si>
  <si>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</si>
  <si>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</si>
  <si>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</si>
  <si>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</si>
  <si>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</si>
  <si>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</si>
  <si>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</si>
  <si>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</si>
  <si>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</si>
  <si>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</si>
  <si>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</si>
  <si>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</si>
  <si>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</si>
  <si>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</si>
  <si>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</si>
  <si>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</si>
  <si>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</si>
  <si>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</si>
  <si>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</si>
  <si>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</si>
  <si>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</si>
  <si>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</si>
  <si>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</si>
  <si>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</si>
  <si>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</si>
  <si>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</si>
  <si>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</si>
  <si>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</si>
  <si>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</si>
  <si>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</si>
  <si>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</si>
  <si>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</si>
  <si>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</si>
  <si>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</si>
  <si>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</si>
  <si>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</si>
  <si>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</si>
  <si>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</si>
  <si>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</si>
  <si>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</si>
  <si>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</si>
  <si>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</si>
  <si>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</si>
  <si>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</si>
  <si>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</si>
  <si>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</si>
  <si>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</si>
  <si>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</si>
  <si>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</si>
  <si>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</si>
  <si>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</si>
  <si>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</si>
  <si>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</si>
  <si>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</si>
  <si>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</si>
  <si>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</si>
  <si>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</si>
  <si>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</si>
  <si>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</si>
  <si>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</si>
  <si>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</si>
  <si>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</si>
  <si>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</si>
  <si>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</si>
  <si>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</si>
  <si>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</si>
  <si>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</si>
  <si>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</si>
  <si>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</si>
  <si>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</si>
  <si>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</si>
  <si>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</si>
  <si>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</si>
  <si>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</si>
  <si>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</si>
  <si>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</si>
  <si>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</si>
  <si>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</si>
  <si>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</si>
  <si>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</si>
  <si>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</si>
  <si>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</si>
  <si>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</si>
  <si>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</si>
  <si>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</si>
  <si>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</si>
  <si>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</si>
  <si>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</si>
  <si>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</si>
  <si>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</si>
  <si>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</si>
  <si>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</si>
  <si>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</si>
  <si>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</si>
  <si>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</si>
  <si>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</si>
  <si>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</si>
  <si>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</si>
  <si>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</si>
  <si>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</si>
  <si>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</si>
  <si>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</si>
  <si>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</si>
  <si>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</si>
  <si>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</si>
  <si>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</si>
  <si>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</si>
  <si>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</si>
  <si>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</si>
  <si>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</si>
  <si>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</si>
  <si>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</si>
  <si>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</si>
  <si>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</si>
  <si>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</si>
  <si>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</si>
  <si>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</si>
  <si>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</si>
  <si>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</si>
  <si>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</si>
  <si>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</si>
  <si>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</si>
  <si>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</si>
  <si>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</si>
  <si>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</si>
  <si>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</si>
  <si>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</si>
  <si>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</si>
  <si>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</si>
  <si>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</si>
  <si>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</si>
  <si>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</si>
  <si>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</si>
  <si>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</si>
  <si>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</si>
  <si>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</si>
  <si>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</si>
  <si>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</si>
  <si>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</si>
  <si>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</si>
  <si>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</si>
  <si>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</si>
  <si>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</si>
  <si>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</si>
  <si>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</si>
  <si>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</si>
  <si>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</si>
  <si>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</si>
  <si>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</si>
  <si>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</si>
  <si>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</si>
  <si>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</si>
  <si>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</si>
  <si>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</si>
  <si>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</si>
  <si>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</si>
  <si>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</si>
  <si>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</si>
  <si>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</si>
  <si>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</si>
  <si>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</si>
  <si>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</si>
  <si>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</si>
  <si>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</si>
  <si>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</si>
  <si>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</si>
  <si>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</si>
  <si>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</si>
  <si>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</si>
  <si>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</si>
  <si>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</si>
  <si>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</si>
  <si>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</si>
  <si>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</si>
  <si>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</si>
  <si>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</si>
  <si>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</si>
  <si>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</si>
  <si>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</si>
  <si>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</si>
  <si>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</si>
  <si>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</si>
  <si>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</si>
  <si>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</si>
  <si>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</si>
  <si>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</si>
  <si>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</si>
  <si>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</si>
  <si>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</si>
  <si>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</si>
  <si>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</si>
  <si>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</si>
  <si>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</si>
  <si>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</si>
  <si>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</si>
  <si>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</si>
  <si>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</si>
  <si>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</si>
  <si>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</si>
  <si>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</si>
  <si>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</si>
  <si>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</si>
  <si>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</si>
  <si>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</si>
  <si>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</si>
  <si>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</si>
  <si>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</si>
  <si>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</si>
  <si>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</si>
  <si>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</si>
  <si>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</si>
  <si>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</si>
  <si>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</si>
  <si>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</si>
  <si>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</si>
  <si>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</si>
  <si>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</si>
  <si>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</si>
  <si>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</si>
  <si>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</si>
  <si>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</si>
  <si>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</si>
  <si>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</si>
  <si>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</si>
  <si>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</si>
  <si>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</si>
  <si>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</si>
  <si>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</si>
  <si>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</si>
  <si>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</si>
  <si>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</si>
  <si>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</si>
  <si>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</si>
  <si>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</si>
  <si>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</si>
  <si>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</si>
  <si>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</si>
  <si>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</si>
  <si>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</si>
  <si>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</si>
  <si>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</si>
  <si>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</si>
  <si>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</si>
  <si>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</si>
  <si>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</si>
  <si>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</si>
  <si>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</si>
  <si>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</si>
  <si>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</si>
  <si>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</si>
  <si>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</si>
  <si>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</si>
  <si>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</si>
  <si>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</si>
  <si>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</si>
  <si>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</si>
  <si>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</si>
  <si>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</si>
  <si>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</si>
  <si>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</si>
  <si>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</si>
  <si>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</si>
  <si>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</si>
  <si>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</si>
  <si>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</si>
  <si>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</si>
  <si>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</si>
  <si>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</si>
  <si>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</si>
  <si>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</si>
  <si>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</si>
  <si>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</si>
  <si>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</si>
  <si>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</si>
  <si>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</si>
  <si>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</si>
  <si>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</si>
  <si>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</si>
  <si>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</si>
  <si>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</si>
  <si>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</si>
  <si>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</si>
  <si>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</si>
  <si>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</si>
  <si>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</si>
  <si>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</si>
  <si>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</si>
  <si>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</si>
  <si>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</si>
  <si>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</si>
  <si>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</si>
  <si>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</si>
  <si>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</si>
  <si>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</si>
  <si>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</si>
  <si>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</si>
  <si>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</si>
  <si>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</si>
  <si>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</si>
  <si>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</si>
  <si>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</si>
  <si>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</si>
  <si>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</si>
  <si>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</si>
  <si>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</si>
  <si>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</si>
  <si>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</si>
  <si>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</si>
  <si>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</si>
  <si>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</si>
  <si>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</si>
  <si>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</si>
  <si>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</si>
  <si>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</si>
  <si>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</si>
  <si>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</si>
  <si>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</si>
  <si>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</si>
  <si>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</si>
  <si>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</si>
  <si>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</si>
  <si>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</si>
  <si>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</si>
  <si>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</si>
  <si>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</si>
  <si>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</si>
  <si>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</si>
  <si>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</si>
  <si>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</si>
  <si>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</si>
  <si>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</si>
  <si>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</si>
  <si>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</si>
  <si>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</si>
  <si>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</si>
  <si>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</si>
  <si>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</si>
  <si>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</si>
  <si>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</si>
  <si>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</si>
  <si>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</si>
  <si>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</si>
  <si>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</si>
  <si>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</si>
  <si>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</si>
  <si>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</si>
  <si>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</si>
  <si>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</si>
  <si>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</si>
  <si>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</si>
  <si>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</si>
  <si>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</si>
  <si>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</si>
  <si>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</si>
  <si>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</si>
  <si>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</si>
  <si>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</si>
  <si>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</si>
  <si>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</si>
  <si>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</si>
  <si>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</si>
  <si>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</si>
  <si>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</si>
  <si>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</si>
  <si>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</si>
  <si>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</si>
  <si>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</si>
  <si>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</si>
  <si>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</si>
  <si>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</si>
  <si>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</si>
  <si>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</si>
  <si>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</si>
  <si>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</si>
  <si>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</si>
  <si>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</si>
  <si>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</si>
  <si>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</si>
  <si>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</si>
  <si>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</si>
  <si>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</si>
  <si>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</si>
  <si>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</si>
  <si>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</si>
  <si>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</si>
  <si>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</si>
  <si>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</si>
  <si>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</si>
  <si>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</si>
  <si>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</si>
  <si>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</si>
  <si>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</si>
  <si>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</si>
  <si>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</si>
  <si>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</si>
  <si>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</si>
  <si>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</si>
  <si>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</si>
  <si>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</si>
  <si>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</si>
  <si>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</si>
  <si>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</si>
  <si>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</si>
  <si>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</si>
  <si>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</si>
  <si>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</si>
  <si>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</si>
  <si>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</si>
  <si>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</si>
  <si>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</si>
  <si>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</si>
  <si>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</si>
  <si>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</si>
  <si>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</si>
  <si>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</si>
  <si>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</si>
  <si>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</si>
  <si>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</si>
  <si>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</si>
  <si>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</si>
  <si>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</si>
  <si>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</si>
  <si>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</si>
  <si>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</si>
  <si>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</si>
  <si>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</si>
  <si>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</si>
  <si>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</si>
  <si>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</si>
  <si>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</si>
  <si>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</si>
  <si>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</si>
  <si>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</si>
  <si>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</si>
  <si>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</si>
  <si>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</si>
  <si>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</si>
  <si>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</si>
  <si>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</si>
  <si>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</si>
  <si>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</si>
  <si>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</si>
  <si>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</si>
  <si>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</si>
  <si>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</si>
  <si>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</si>
  <si>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</si>
  <si>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</si>
  <si>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</si>
  <si>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</si>
  <si>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</si>
  <si>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</si>
  <si>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</si>
  <si>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</si>
  <si>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</si>
  <si>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</si>
  <si>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</si>
  <si>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</si>
  <si>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</si>
  <si>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</si>
  <si>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</si>
  <si>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</si>
  <si>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</si>
  <si>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</si>
  <si>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</si>
  <si>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</si>
  <si>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</si>
  <si>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</si>
  <si>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</si>
  <si>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</si>
  <si>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</si>
  <si>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</si>
  <si>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</si>
  <si>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</si>
  <si>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</si>
  <si>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</si>
  <si>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</si>
  <si>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</si>
  <si>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</si>
  <si>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</si>
  <si>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</si>
  <si>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</si>
  <si>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</si>
  <si>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</si>
  <si>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</si>
  <si>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</si>
  <si>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</si>
  <si>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</si>
  <si>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</si>
  <si>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</si>
  <si>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</si>
  <si>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</si>
  <si>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</si>
  <si>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</si>
  <si>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</si>
  <si>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</si>
  <si>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</si>
  <si>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</si>
  <si>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</si>
  <si>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</si>
  <si>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</si>
  <si>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</si>
  <si>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</si>
  <si>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</si>
  <si>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</si>
  <si>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</si>
  <si>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</si>
  <si>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</si>
  <si>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</si>
  <si>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</si>
  <si>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</si>
  <si>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</si>
  <si>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</si>
  <si>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</si>
  <si>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</si>
  <si>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</si>
  <si>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</si>
  <si>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</si>
  <si>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</si>
  <si>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</si>
  <si>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</si>
  <si>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</si>
  <si>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</si>
  <si>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</si>
  <si>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</si>
  <si>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</si>
  <si>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</si>
  <si>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</si>
  <si>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</si>
  <si>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</si>
  <si>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</si>
  <si>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</si>
  <si>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</si>
  <si>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</si>
  <si>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</si>
  <si>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</si>
  <si>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</si>
  <si>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</si>
  <si>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</si>
  <si>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</si>
  <si>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</si>
  <si>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</si>
  <si>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</si>
  <si>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</si>
  <si>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</si>
  <si>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</si>
  <si>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</si>
  <si>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</si>
  <si>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</si>
  <si>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</si>
  <si>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</si>
  <si>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</si>
  <si>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</si>
  <si>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</si>
  <si>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</si>
  <si>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</si>
  <si>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</si>
  <si>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</si>
  <si>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</si>
  <si>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</si>
  <si>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</si>
  <si>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</si>
  <si>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</si>
  <si>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</si>
  <si>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</si>
  <si>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</si>
  <si>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</si>
  <si>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</si>
  <si>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</si>
  <si>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</si>
  <si>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</si>
  <si>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</si>
  <si>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</si>
  <si>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</si>
  <si>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</si>
  <si>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</si>
  <si>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</si>
  <si>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</si>
  <si>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</si>
  <si>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</si>
  <si>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</si>
  <si>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</si>
  <si>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</si>
  <si>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</si>
  <si>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</si>
  <si>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</si>
  <si>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</si>
  <si>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</si>
  <si>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</si>
  <si>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</si>
  <si>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</si>
  <si>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</si>
  <si>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</si>
  <si>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</si>
  <si>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</si>
  <si>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</si>
  <si>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</si>
  <si>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</si>
  <si>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</si>
  <si>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</si>
  <si>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</si>
  <si>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</si>
  <si>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</si>
  <si>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</si>
  <si>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</si>
  <si>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</si>
  <si>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</si>
  <si>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</si>
  <si>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</si>
  <si>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</si>
  <si>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</si>
  <si>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</si>
  <si>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</si>
  <si>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</si>
  <si>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</si>
  <si>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</si>
  <si>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</si>
  <si>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</si>
  <si>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</si>
  <si>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</si>
  <si>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</si>
  <si>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</si>
  <si>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</si>
  <si>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</si>
  <si>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</si>
  <si>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</si>
  <si>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</si>
  <si>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</si>
  <si>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</si>
  <si>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</si>
  <si>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</si>
  <si>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</si>
  <si>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</si>
  <si>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</si>
  <si>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</si>
  <si>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</si>
  <si>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</si>
  <si>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</si>
  <si>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</si>
  <si>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</si>
  <si>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</si>
  <si>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</si>
  <si>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</si>
  <si>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</si>
  <si>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</si>
  <si>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</si>
  <si>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</si>
  <si>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</si>
  <si>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</si>
  <si>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</si>
  <si>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</si>
  <si>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</si>
  <si>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</si>
  <si>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</si>
  <si>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</si>
  <si>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</si>
  <si>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</si>
  <si>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</si>
  <si>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</si>
  <si>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</si>
  <si>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</si>
  <si>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</si>
  <si>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</si>
  <si>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</si>
  <si>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</si>
  <si>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</si>
  <si>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</si>
  <si>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</si>
  <si>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</si>
  <si>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</si>
  <si>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</si>
  <si>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</si>
  <si>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</si>
  <si>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</si>
  <si>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</si>
  <si>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</si>
  <si>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</si>
  <si>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</si>
  <si>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</si>
  <si>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</si>
  <si>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</si>
  <si>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</si>
  <si>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</si>
  <si>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</si>
  <si>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</si>
  <si>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</si>
  <si>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</si>
  <si>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</si>
  <si>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</si>
  <si>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</si>
  <si>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</si>
  <si>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</si>
  <si>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</si>
  <si>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</si>
  <si>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</si>
  <si>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</si>
  <si>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</si>
  <si>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</si>
  <si>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</si>
  <si>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</si>
  <si>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</si>
  <si>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</si>
  <si>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</si>
  <si>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</si>
  <si>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</si>
  <si>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</si>
  <si>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</si>
  <si>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</si>
  <si>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</si>
  <si>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</si>
  <si>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</si>
  <si>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</si>
  <si>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</si>
  <si>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</si>
  <si>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</si>
  <si>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</si>
  <si>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</si>
  <si>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</si>
  <si>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</si>
  <si>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</si>
  <si>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</si>
  <si>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</si>
  <si>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</si>
  <si>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</si>
  <si>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</si>
  <si>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</si>
  <si>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</si>
  <si>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</si>
  <si>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</si>
  <si>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</si>
  <si>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</si>
  <si>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</si>
  <si>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</si>
  <si>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</si>
  <si>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</si>
  <si>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</si>
  <si>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</si>
  <si>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</si>
  <si>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</si>
  <si>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</si>
  <si>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</si>
  <si>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</si>
  <si>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</si>
  <si>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</si>
  <si>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</si>
  <si>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</si>
  <si>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</si>
  <si>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</si>
  <si>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</si>
  <si>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</si>
  <si>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</si>
  <si>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</si>
  <si>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</si>
  <si>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</si>
  <si>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</si>
  <si>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</si>
  <si>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</si>
  <si>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</si>
  <si>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</si>
  <si>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</si>
  <si>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</si>
  <si>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</si>
  <si>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</si>
  <si>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</si>
  <si>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</si>
  <si>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</si>
  <si>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</si>
  <si>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</si>
  <si>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</si>
  <si>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</si>
  <si>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</si>
  <si>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</si>
  <si>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</si>
  <si>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</si>
  <si>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</si>
  <si>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</si>
  <si>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</si>
  <si>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</si>
  <si>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</si>
  <si>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</si>
  <si>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</si>
  <si>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</si>
  <si>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</si>
  <si>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</si>
  <si>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</si>
  <si>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</si>
  <si>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</si>
  <si>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</si>
  <si>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</si>
  <si>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</si>
  <si>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</si>
  <si>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</si>
  <si>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</si>
  <si>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</si>
  <si>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</si>
  <si>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</si>
  <si>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</si>
  <si>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</si>
  <si>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</si>
  <si>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</si>
  <si>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</si>
  <si>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</si>
  <si>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</si>
  <si>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</si>
  <si>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</si>
  <si>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</si>
  <si>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</si>
  <si>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</si>
  <si>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</si>
  <si>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</si>
  <si>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</si>
  <si>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</si>
  <si>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</si>
  <si>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</si>
  <si>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</si>
  <si>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</si>
  <si>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</si>
  <si>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</si>
  <si>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</si>
  <si>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</si>
  <si>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</si>
  <si>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</si>
  <si>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</si>
  <si>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</si>
  <si>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</si>
  <si>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</si>
  <si>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</si>
  <si>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</si>
  <si>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</si>
  <si>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</si>
  <si>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</si>
  <si>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</si>
  <si>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</si>
  <si>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</si>
  <si>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</si>
  <si>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</si>
  <si>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</si>
  <si>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</si>
  <si>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</si>
  <si>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</si>
  <si>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</si>
  <si>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</si>
  <si>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</si>
  <si>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</si>
  <si>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</si>
  <si>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</si>
  <si>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</si>
  <si>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</si>
  <si>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</si>
  <si>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</si>
  <si>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</si>
  <si>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</si>
  <si>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</si>
  <si>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</si>
  <si>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</si>
  <si>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</si>
  <si>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</si>
  <si>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</si>
  <si>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</si>
  <si>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</si>
  <si>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</si>
  <si>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</si>
  <si>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</si>
  <si>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</si>
  <si>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</si>
  <si>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</si>
  <si>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</si>
  <si>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</si>
  <si>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</si>
  <si>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</si>
  <si>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</si>
  <si>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</si>
  <si>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</si>
  <si>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</si>
  <si>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</si>
  <si>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</si>
  <si>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</si>
  <si>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</si>
  <si>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</si>
  <si>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</si>
  <si>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</si>
  <si>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</si>
  <si>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</si>
  <si>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</si>
  <si>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</si>
  <si>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</si>
  <si>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</si>
  <si>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</si>
  <si>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</si>
  <si>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</si>
  <si>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</si>
  <si>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</si>
  <si>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</si>
  <si>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</si>
  <si>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</si>
  <si>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</si>
  <si>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</si>
  <si>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</si>
  <si>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</si>
  <si>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</si>
  <si>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</si>
  <si>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</si>
  <si>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</si>
  <si>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</si>
  <si>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</si>
  <si>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</si>
  <si>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</si>
  <si>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</si>
  <si>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</si>
  <si>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</si>
  <si>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</si>
  <si>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</si>
  <si>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</si>
  <si>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</si>
  <si>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</si>
  <si>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</si>
  <si>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</si>
  <si>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</si>
  <si>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</si>
  <si>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</si>
  <si>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</si>
  <si>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</si>
  <si>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</si>
  <si>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</si>
  <si>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</si>
  <si>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</si>
  <si>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</si>
  <si>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</si>
  <si>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</si>
  <si>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</si>
  <si>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</si>
  <si>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</si>
  <si>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</si>
  <si>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</si>
  <si>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</si>
  <si>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</si>
  <si>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</si>
  <si>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</si>
  <si>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</si>
  <si>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</si>
  <si>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</si>
  <si>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</si>
  <si>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</si>
  <si>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</si>
  <si>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</si>
  <si>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</si>
  <si>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</si>
  <si>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</si>
  <si>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</si>
  <si>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</si>
  <si>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</si>
  <si>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</si>
  <si>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</si>
  <si>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</si>
  <si>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</si>
  <si>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</si>
  <si>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</si>
  <si>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</si>
  <si>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</si>
  <si>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</si>
  <si>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</si>
  <si>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</si>
  <si>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</si>
  <si>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</si>
  <si>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</si>
  <si>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</si>
  <si>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</si>
  <si>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</si>
  <si>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</si>
  <si>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</si>
  <si>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</si>
  <si>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</si>
  <si>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</si>
  <si>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</si>
  <si>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</si>
  <si>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</si>
  <si>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</si>
  <si>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</si>
  <si>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</si>
  <si>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</si>
  <si>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</si>
  <si>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</si>
  <si>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</si>
  <si>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</si>
  <si>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</si>
  <si>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</si>
  <si>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</si>
  <si>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</si>
  <si>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</si>
  <si>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</si>
  <si>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</si>
  <si>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</si>
  <si>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</si>
  <si>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</si>
  <si>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</si>
  <si>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</si>
  <si>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</si>
  <si>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</si>
  <si>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</si>
  <si>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</si>
  <si>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</si>
  <si>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</si>
  <si>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</si>
  <si>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</si>
  <si>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</si>
  <si>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</si>
  <si>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</si>
  <si>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</si>
  <si>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</si>
  <si>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</si>
  <si>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</si>
  <si>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</si>
  <si>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</si>
  <si>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</si>
  <si>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</si>
  <si>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</si>
  <si>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</si>
  <si>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</si>
  <si>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</si>
  <si>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</si>
  <si>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</si>
  <si>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</si>
  <si>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</si>
  <si>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</si>
  <si>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</si>
  <si>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</si>
  <si>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</si>
  <si>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</si>
  <si>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</si>
  <si>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</si>
  <si>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</si>
  <si>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</si>
  <si>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</si>
  <si>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</si>
  <si>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</si>
  <si>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</si>
  <si>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</si>
  <si>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</si>
  <si>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</si>
  <si>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</si>
  <si>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</si>
  <si>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</si>
  <si>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</si>
  <si>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</si>
  <si>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</si>
  <si>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</si>
  <si>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</si>
  <si>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</si>
  <si>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</si>
  <si>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</si>
  <si>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</si>
  <si>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</si>
  <si>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</si>
  <si>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</si>
  <si>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</si>
  <si>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</si>
  <si>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</si>
  <si>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</si>
  <si>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</si>
  <si>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</si>
  <si>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</si>
  <si>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</si>
  <si>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</si>
  <si>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</si>
  <si>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</si>
  <si>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</si>
  <si>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</si>
  <si>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</si>
  <si>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</si>
  <si>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</si>
  <si>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</si>
  <si>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</si>
  <si>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</si>
  <si>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</si>
  <si>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</si>
  <si>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</si>
  <si>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</si>
  <si>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</si>
  <si>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</si>
  <si>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</si>
  <si>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</si>
  <si>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</si>
  <si>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</si>
  <si>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</si>
  <si>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</si>
  <si>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</si>
  <si>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</si>
  <si>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</si>
  <si>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</si>
  <si>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</si>
  <si>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</si>
  <si>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</si>
  <si>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</si>
  <si>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</si>
  <si>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</si>
  <si>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</si>
  <si>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</si>
  <si>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</si>
  <si>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</si>
  <si>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</si>
  <si>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</si>
  <si>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</si>
  <si>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</si>
  <si>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</si>
  <si>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</si>
  <si>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</si>
  <si>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</si>
  <si>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</si>
  <si>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</si>
  <si>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</si>
  <si>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</si>
  <si>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</si>
  <si>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</si>
  <si>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</si>
  <si>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</si>
  <si>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</si>
  <si>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</si>
  <si>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</si>
  <si>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</si>
  <si>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</si>
  <si>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</si>
  <si>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</si>
  <si>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</si>
  <si>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</si>
  <si>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</si>
  <si>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</si>
  <si>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</si>
  <si>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</si>
  <si>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</si>
  <si>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</si>
  <si>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</si>
  <si>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</si>
  <si>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</si>
  <si>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</si>
  <si>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</si>
  <si>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</si>
  <si>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</si>
  <si>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</si>
  <si>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</si>
  <si>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</si>
  <si>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</si>
  <si>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</si>
  <si>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</si>
  <si>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</si>
  <si>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</si>
  <si>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</si>
  <si>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</si>
  <si>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</si>
  <si>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</si>
  <si>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</si>
  <si>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</si>
  <si>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</si>
  <si>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</si>
  <si>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</si>
  <si>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</si>
  <si>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</si>
  <si>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</si>
  <si>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</si>
  <si>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</si>
  <si>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</si>
  <si>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</si>
  <si>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</si>
  <si>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</si>
  <si>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</si>
  <si>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</si>
  <si>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</si>
  <si>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</si>
  <si>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</si>
  <si>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</si>
  <si>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</si>
  <si>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</si>
  <si>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</si>
  <si>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</si>
  <si>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</si>
  <si>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</si>
  <si>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</si>
  <si>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</si>
  <si>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</si>
  <si>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</si>
  <si>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</si>
  <si>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</si>
  <si>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</si>
  <si>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</si>
  <si>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</si>
  <si>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</si>
  <si>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</si>
  <si>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</si>
  <si>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</si>
  <si>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</si>
  <si>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</si>
  <si>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</si>
  <si>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</si>
  <si>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</si>
  <si>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</si>
  <si>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</si>
  <si>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</si>
  <si>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</si>
  <si>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</si>
  <si>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</si>
  <si>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</si>
  <si>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</si>
  <si>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</si>
  <si>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</si>
  <si>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</si>
  <si>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</si>
  <si>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</si>
  <si>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</si>
  <si>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</si>
  <si>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</si>
  <si>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</si>
  <si>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</si>
  <si>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</si>
  <si>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</si>
  <si>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</si>
  <si>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</si>
  <si>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</si>
  <si>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</si>
  <si>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</si>
  <si>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</si>
  <si>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</si>
  <si>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</si>
  <si>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</si>
  <si>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</si>
  <si>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</si>
  <si>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</si>
  <si>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</si>
  <si>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</si>
  <si>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</si>
  <si>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</si>
  <si>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</si>
  <si>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</si>
  <si>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</si>
  <si>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</si>
  <si>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</si>
  <si>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</si>
  <si>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</si>
  <si>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</si>
  <si>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</si>
  <si>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</si>
  <si>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</si>
  <si>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</si>
  <si>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</si>
  <si>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</si>
  <si>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</si>
  <si>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</si>
  <si>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</si>
  <si>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</si>
  <si>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</si>
  <si>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</si>
  <si>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</si>
  <si>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</si>
  <si>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</si>
  <si>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</si>
  <si>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</si>
  <si>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</si>
  <si>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</si>
  <si>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</si>
  <si>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</si>
  <si>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</si>
  <si>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</si>
  <si>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</si>
  <si>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</si>
  <si>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</si>
  <si>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</si>
  <si>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</si>
  <si>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</si>
  <si>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</si>
  <si>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</si>
  <si>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</si>
  <si>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</si>
  <si>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</si>
  <si>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</si>
  <si>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</si>
  <si>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</si>
  <si>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</si>
  <si>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</si>
  <si>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</si>
  <si>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</si>
  <si>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</si>
  <si>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</si>
  <si>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</si>
  <si>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</si>
  <si>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</si>
  <si>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</si>
  <si>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</si>
  <si>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</si>
  <si>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</si>
  <si>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</si>
  <si>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</si>
  <si>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</si>
  <si>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</si>
  <si>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</si>
  <si>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</si>
  <si>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</si>
  <si>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</si>
  <si>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</si>
  <si>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</si>
  <si>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</si>
  <si>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</si>
  <si>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</si>
  <si>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</si>
  <si>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</si>
  <si>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</si>
  <si>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</si>
  <si>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</si>
  <si>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</si>
  <si>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</si>
  <si>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</si>
  <si>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</si>
  <si>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</si>
  <si>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</si>
  <si>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</si>
  <si>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</si>
  <si>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</si>
  <si>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</si>
  <si>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</si>
  <si>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</si>
  <si>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</si>
  <si>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</si>
  <si>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</si>
  <si>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</si>
  <si>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</si>
  <si>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</si>
  <si>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</si>
  <si>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</si>
  <si>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</si>
  <si>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</si>
  <si>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</si>
  <si>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</si>
  <si>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</si>
  <si>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</si>
  <si>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</si>
  <si>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</si>
  <si>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</si>
  <si>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</si>
  <si>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</si>
  <si>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</si>
  <si>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</si>
  <si>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</si>
  <si>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</si>
  <si>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</si>
  <si>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</si>
  <si>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</si>
  <si>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</si>
  <si>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</si>
  <si>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</si>
  <si>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</si>
  <si>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</si>
  <si>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</si>
  <si>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</si>
  <si>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</si>
  <si>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</si>
  <si>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</si>
  <si>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</si>
  <si>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</si>
  <si>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</si>
  <si>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</si>
  <si>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</si>
  <si>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</si>
  <si>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</si>
  <si>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</si>
  <si>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</si>
  <si>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</si>
  <si>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</si>
  <si>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</si>
  <si>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</si>
  <si>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</si>
  <si>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</si>
  <si>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</si>
  <si>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</si>
  <si>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</si>
  <si>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</si>
  <si>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</si>
  <si>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</si>
  <si>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</si>
  <si>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</si>
  <si>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</si>
  <si>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</si>
  <si>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</si>
  <si>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</si>
  <si>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</si>
  <si>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</si>
  <si>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</si>
  <si>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</si>
  <si>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</si>
  <si>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</si>
  <si>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</si>
  <si>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</si>
  <si>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</si>
  <si>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</si>
  <si>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</si>
  <si>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</si>
  <si>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</si>
  <si>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</si>
  <si>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</si>
  <si>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</si>
  <si>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</si>
  <si>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</si>
  <si>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</si>
  <si>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</si>
  <si>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</si>
  <si>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</si>
  <si>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</si>
  <si>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</si>
  <si>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</si>
  <si>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</si>
  <si>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</si>
  <si>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</si>
  <si>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</si>
  <si>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</si>
  <si>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</si>
  <si>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</si>
  <si>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</si>
  <si>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</si>
  <si>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</si>
  <si>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</si>
  <si>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</si>
  <si>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</si>
  <si>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</si>
  <si>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</si>
  <si>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</si>
  <si>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</si>
  <si>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</si>
  <si>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</si>
  <si>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</si>
  <si>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</si>
  <si>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</si>
  <si>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</si>
  <si>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</si>
  <si>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</si>
  <si>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</si>
  <si>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</si>
  <si>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</si>
  <si>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</si>
  <si>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</si>
  <si>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</si>
  <si>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</si>
  <si>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</si>
  <si>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</si>
  <si>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</si>
  <si>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</si>
  <si>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</si>
  <si>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</si>
  <si>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</si>
  <si>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</si>
  <si>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</si>
  <si>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</si>
  <si>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</si>
  <si>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</si>
  <si>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</si>
  <si>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</si>
  <si>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</si>
  <si>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</si>
  <si>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</si>
  <si>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</si>
  <si>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</si>
  <si>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</si>
  <si>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</si>
  <si>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</si>
  <si>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</si>
  <si>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</si>
  <si>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</si>
  <si>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</si>
  <si>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</si>
  <si>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</si>
  <si>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</si>
  <si>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</si>
  <si>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</si>
  <si>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</si>
  <si>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</si>
  <si>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</si>
  <si>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</si>
  <si>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</si>
  <si>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</si>
  <si>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</si>
  <si>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</si>
  <si>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</si>
  <si>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</si>
  <si>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</si>
  <si>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</si>
  <si>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</si>
  <si>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</si>
  <si>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</si>
  <si>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</si>
  <si>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</si>
  <si>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</si>
  <si>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</si>
  <si>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</si>
  <si>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</si>
  <si>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</si>
  <si>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</si>
  <si>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</si>
  <si>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</si>
  <si>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</si>
  <si>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</si>
  <si>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</si>
  <si>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</si>
  <si>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</si>
  <si>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</si>
  <si>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</si>
  <si>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</si>
  <si>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</si>
  <si>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</si>
  <si>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</si>
  <si>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</si>
  <si>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</si>
  <si>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</si>
  <si>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</si>
  <si>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</si>
  <si>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</si>
  <si>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</si>
  <si>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</si>
  <si>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</si>
  <si>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</si>
  <si>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</si>
  <si>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</si>
  <si>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</si>
  <si>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</si>
  <si>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</si>
  <si>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</si>
  <si>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</si>
  <si>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</si>
  <si>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</si>
  <si>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</si>
  <si>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</si>
  <si>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</si>
  <si>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</si>
  <si>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</si>
  <si>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</si>
  <si>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</si>
  <si>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</si>
  <si>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</si>
  <si>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</si>
  <si>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</si>
  <si>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</si>
  <si>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</si>
  <si>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</si>
  <si>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</si>
  <si>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</si>
  <si>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</si>
  <si>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</si>
  <si>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</si>
  <si>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</si>
  <si>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</si>
  <si>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</si>
  <si>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</si>
  <si>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</si>
  <si>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</si>
  <si>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</si>
  <si>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</si>
  <si>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</si>
  <si>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</si>
  <si>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</si>
  <si>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</si>
  <si>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</si>
  <si>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</si>
  <si>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</si>
  <si>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</si>
  <si>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</si>
  <si>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</si>
  <si>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</si>
  <si>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</si>
  <si>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</si>
  <si>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</si>
  <si>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</si>
  <si>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</si>
  <si>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</si>
  <si>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</si>
  <si>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</si>
  <si>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</si>
  <si>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</si>
  <si>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</si>
  <si>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</si>
  <si>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</si>
  <si>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</si>
  <si>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</si>
  <si>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</si>
  <si>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</si>
  <si>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</si>
  <si>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</si>
  <si>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</si>
  <si>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</si>
  <si>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</si>
  <si>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</si>
  <si>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</si>
  <si>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</si>
  <si>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</si>
  <si>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</si>
  <si>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</si>
  <si>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</si>
  <si>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</si>
  <si>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</si>
  <si>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</si>
  <si>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</si>
  <si>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</si>
  <si>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</si>
  <si>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</si>
  <si>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</si>
  <si>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</si>
  <si>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</si>
  <si>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</si>
  <si>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</si>
  <si>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</si>
  <si>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</si>
  <si>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</si>
  <si>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</si>
  <si>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</si>
  <si>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</si>
  <si>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</si>
  <si>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</si>
  <si>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</si>
  <si>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</si>
  <si>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</si>
  <si>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</si>
  <si>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</si>
  <si>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</si>
  <si>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</si>
  <si>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</si>
  <si>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</si>
  <si>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</si>
  <si>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</si>
  <si>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</si>
  <si>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</si>
  <si>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</si>
  <si>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</si>
  <si>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</si>
  <si>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</si>
  <si>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</si>
  <si>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</si>
  <si>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</si>
  <si>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</si>
  <si>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</si>
  <si>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</si>
  <si>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</si>
  <si>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</si>
  <si>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</si>
  <si>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</si>
  <si>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</si>
  <si>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</si>
  <si>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</si>
  <si>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</si>
  <si>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</si>
  <si>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</si>
  <si>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</si>
  <si>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</si>
  <si>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</si>
  <si>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</si>
  <si>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</si>
  <si>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</si>
  <si>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</si>
  <si>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</si>
  <si>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</si>
  <si>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</si>
  <si>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</si>
  <si>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</si>
  <si>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</si>
  <si>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</si>
  <si>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</si>
  <si>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</si>
  <si>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</si>
  <si>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</si>
  <si>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</si>
  <si>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</si>
  <si>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</si>
  <si>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</si>
  <si>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</si>
  <si>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</si>
  <si>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</si>
  <si>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</si>
  <si>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</si>
  <si>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</si>
  <si>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</si>
  <si>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</si>
  <si>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</si>
  <si>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</si>
  <si>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</si>
  <si>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</si>
  <si>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</si>
  <si>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</si>
  <si>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</si>
  <si>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</si>
  <si>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</si>
  <si>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</si>
  <si>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</si>
  <si>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</si>
  <si>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</si>
  <si>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</si>
  <si>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</si>
  <si>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</si>
  <si>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</si>
  <si>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</si>
  <si>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</si>
  <si>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</si>
  <si>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</si>
  <si>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</si>
  <si>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</si>
  <si>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</si>
  <si>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</si>
  <si>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</si>
  <si>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</si>
  <si>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</si>
  <si>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</si>
  <si>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</si>
  <si>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</si>
  <si>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</si>
  <si>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</si>
  <si>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</si>
  <si>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</si>
  <si>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</si>
  <si>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</si>
  <si>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</si>
  <si>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</si>
  <si>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</si>
  <si>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</si>
  <si>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</si>
  <si>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</si>
  <si>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</si>
  <si>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</si>
  <si>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</si>
  <si>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</si>
  <si>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</si>
  <si>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</si>
  <si>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</si>
  <si>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</si>
  <si>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</si>
  <si>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</si>
  <si>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</si>
  <si>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</si>
  <si>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</si>
  <si>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</si>
  <si>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</si>
  <si>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</si>
  <si>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</si>
  <si>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</si>
  <si>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</si>
  <si>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</si>
  <si>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</si>
  <si>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</si>
  <si>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</si>
  <si>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</si>
  <si>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</si>
  <si>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</si>
  <si>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</si>
  <si>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</si>
  <si>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</si>
  <si>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</si>
  <si>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</si>
  <si>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</si>
  <si>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</si>
  <si>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</si>
  <si>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</si>
  <si>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</si>
  <si>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</si>
  <si>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</si>
  <si>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</si>
  <si>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</si>
  <si>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</si>
  <si>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</si>
  <si>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</si>
  <si>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</si>
  <si>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</si>
  <si>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</si>
  <si>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</si>
  <si>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</si>
  <si>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</si>
  <si>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</si>
  <si>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</si>
  <si>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</si>
  <si>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</si>
  <si>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</si>
  <si>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</si>
  <si>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</si>
  <si>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</si>
  <si>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</si>
  <si>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</si>
  <si>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</si>
  <si>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</si>
  <si>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</si>
  <si>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</si>
  <si>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</si>
  <si>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</si>
  <si>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</si>
  <si>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</si>
  <si>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</si>
  <si>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</si>
  <si>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</si>
  <si>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</si>
  <si>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</si>
  <si>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</si>
  <si>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</si>
  <si>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</si>
  <si>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</si>
  <si>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</si>
  <si>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</si>
  <si>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</si>
  <si>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</si>
  <si>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</si>
  <si>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</si>
  <si>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</si>
  <si>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</si>
  <si>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</si>
  <si>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</si>
  <si>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</si>
  <si>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</si>
  <si>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</si>
  <si>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</si>
  <si>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</si>
  <si>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</si>
  <si>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</si>
  <si>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</si>
  <si>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</si>
  <si>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</si>
  <si>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</si>
  <si>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</si>
  <si>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</si>
  <si>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</si>
  <si>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</si>
  <si>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</si>
  <si>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</si>
  <si>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</si>
  <si>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</si>
  <si>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</si>
  <si>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</si>
  <si>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</si>
  <si>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</si>
  <si>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</si>
  <si>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</si>
  <si>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</si>
  <si>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</si>
  <si>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</si>
  <si>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</si>
  <si>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</si>
  <si>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</si>
  <si>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</si>
  <si>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</si>
  <si>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</si>
  <si>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</si>
  <si>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</si>
  <si>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</si>
  <si>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</si>
  <si>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</si>
  <si>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</si>
  <si>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</si>
  <si>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</si>
  <si>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</si>
  <si>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</si>
  <si>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</si>
  <si>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</si>
  <si>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</si>
  <si>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</si>
  <si>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</si>
  <si>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</si>
  <si>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</si>
  <si>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</si>
  <si>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</si>
  <si>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</si>
  <si>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</si>
  <si>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</si>
  <si>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</si>
  <si>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</si>
  <si>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</si>
  <si>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</si>
  <si>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</si>
  <si>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</si>
  <si>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</si>
  <si>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</si>
  <si>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</si>
  <si>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</si>
  <si>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</si>
  <si>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</si>
  <si>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</si>
  <si>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</si>
  <si>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</si>
  <si>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</si>
  <si>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</si>
  <si>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</si>
  <si>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</si>
  <si>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</si>
  <si>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</si>
  <si>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</si>
  <si>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</si>
  <si>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</si>
  <si>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</si>
  <si>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</si>
  <si>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</si>
  <si>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</si>
  <si>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</si>
  <si>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</si>
  <si>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</si>
  <si>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</si>
  <si>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</si>
  <si>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</si>
  <si>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</si>
  <si>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</si>
  <si>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</si>
  <si>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</si>
  <si>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</si>
  <si>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</si>
  <si>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</si>
  <si>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</si>
  <si>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</si>
  <si>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</si>
  <si>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</si>
  <si>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</si>
  <si>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</si>
  <si>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</si>
  <si>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</si>
  <si>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</si>
  <si>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</si>
  <si>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</si>
  <si>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</si>
  <si>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</si>
  <si>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</si>
  <si>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</si>
  <si>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</si>
  <si>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</si>
  <si>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</si>
  <si>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</si>
  <si>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</si>
  <si>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</si>
  <si>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</si>
  <si>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</si>
  <si>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</si>
  <si>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</si>
  <si>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</si>
  <si>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</si>
  <si>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</si>
  <si>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</si>
  <si>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</si>
  <si>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</si>
  <si>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</si>
  <si>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</si>
  <si>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</si>
  <si>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</si>
  <si>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</si>
  <si>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</si>
  <si>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</si>
  <si>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</si>
  <si>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</si>
  <si>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</si>
  <si>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</si>
  <si>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</si>
  <si>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</si>
  <si>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</si>
  <si>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</si>
  <si>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</si>
  <si>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</si>
  <si>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</si>
  <si>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</si>
  <si>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</si>
  <si>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</si>
  <si>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</si>
  <si>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</si>
  <si>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</si>
  <si>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</si>
  <si>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</si>
  <si>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</si>
  <si>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</si>
  <si>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</si>
  <si>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</si>
  <si>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</si>
  <si>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</si>
  <si>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</si>
  <si>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</si>
  <si>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</si>
  <si>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</si>
  <si>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</si>
  <si>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</si>
  <si>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</si>
  <si>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</si>
  <si>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</si>
  <si>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</si>
  <si>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</si>
  <si>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</si>
  <si>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</si>
  <si>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</si>
  <si>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</si>
  <si>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</si>
  <si>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</si>
  <si>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</si>
  <si>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</si>
  <si>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</si>
  <si>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</si>
  <si>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</si>
  <si>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</si>
  <si>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</si>
  <si>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</si>
  <si>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</si>
  <si>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</si>
  <si>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</si>
  <si>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</si>
  <si>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</si>
  <si>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</si>
  <si>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</si>
  <si>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</si>
  <si>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</si>
  <si>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</si>
  <si>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</si>
  <si>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</si>
  <si>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</si>
  <si>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</si>
  <si>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</si>
  <si>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</si>
  <si>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</si>
  <si>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</si>
  <si>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</si>
  <si>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</si>
  <si>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</si>
  <si>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</si>
  <si>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</si>
  <si>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</si>
  <si>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</si>
  <si>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</si>
  <si>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</si>
  <si>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</si>
  <si>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</si>
  <si>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</si>
  <si>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</si>
  <si>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</si>
  <si>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</si>
  <si>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</si>
  <si>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</si>
  <si>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</si>
  <si>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</si>
  <si>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</si>
  <si>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</si>
  <si>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</si>
  <si>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</si>
  <si>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</si>
  <si>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</si>
  <si>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</si>
  <si>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</si>
  <si>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</si>
  <si>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</si>
  <si>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</si>
  <si>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</si>
  <si>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</si>
  <si>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</si>
  <si>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</si>
  <si>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</si>
  <si>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</si>
  <si>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</si>
  <si>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</si>
  <si>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</si>
  <si>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</si>
  <si>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</si>
  <si>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</si>
  <si>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</si>
  <si>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</si>
  <si>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</si>
  <si>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</si>
  <si>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</si>
  <si>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</si>
  <si>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</si>
  <si>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</si>
  <si>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</si>
  <si>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</si>
  <si>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</si>
  <si>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</si>
  <si>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</si>
  <si>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</si>
  <si>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</si>
  <si>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</si>
  <si>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</si>
  <si>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</si>
  <si>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</si>
  <si>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</si>
  <si>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</si>
  <si>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</si>
  <si>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</si>
  <si>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</si>
  <si>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</si>
  <si>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</si>
  <si>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</si>
  <si>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</si>
  <si>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</si>
  <si>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</si>
  <si>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</si>
  <si>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</si>
  <si>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</si>
  <si>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</si>
  <si>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</si>
  <si>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</si>
  <si>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</si>
  <si>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</si>
  <si>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</si>
  <si>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</si>
  <si>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</si>
  <si>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</si>
  <si>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</si>
  <si>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</si>
  <si>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</si>
  <si>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</si>
  <si>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</si>
  <si>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</si>
  <si>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</si>
  <si>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</si>
  <si>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</si>
  <si>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</si>
  <si>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</si>
  <si>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</si>
  <si>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</si>
  <si>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</si>
  <si>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</si>
  <si>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</si>
  <si>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</si>
  <si>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</si>
  <si>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</si>
  <si>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</si>
  <si>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</si>
  <si>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</si>
  <si>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</si>
  <si>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</si>
  <si>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</si>
  <si>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</si>
  <si>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</si>
  <si>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</si>
  <si>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</si>
  <si>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</si>
  <si>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</si>
  <si>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</si>
  <si>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</si>
  <si>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</si>
  <si>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</si>
  <si>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</si>
  <si>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</si>
  <si>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</si>
  <si>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</si>
  <si>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</si>
  <si>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</si>
  <si>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</si>
  <si>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</si>
  <si>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</si>
  <si>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</si>
  <si>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</si>
  <si>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</si>
  <si>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</si>
  <si>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</si>
  <si>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</si>
  <si>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</si>
  <si>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</si>
  <si>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</si>
  <si>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</si>
  <si>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</si>
  <si>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</si>
  <si>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</si>
  <si>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</si>
  <si>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</si>
  <si>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</si>
  <si>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</si>
  <si>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</si>
  <si>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</si>
  <si>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</si>
  <si>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</si>
  <si>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</si>
  <si>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</si>
  <si>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</si>
  <si>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</si>
  <si>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</si>
  <si>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</si>
  <si>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</si>
  <si>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</si>
  <si>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</si>
  <si>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</si>
  <si>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</si>
  <si>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</si>
  <si>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</si>
  <si>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</si>
  <si>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</si>
  <si>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</si>
  <si>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</si>
  <si>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</si>
  <si>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</si>
  <si>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</si>
  <si>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</si>
  <si>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</si>
  <si>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</si>
  <si>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</si>
  <si>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</si>
  <si>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</si>
  <si>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</si>
  <si>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</si>
  <si>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</si>
  <si>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</si>
  <si>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</si>
  <si>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</si>
  <si>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</si>
  <si>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</si>
  <si>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</si>
  <si>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</si>
  <si>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</si>
  <si>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</si>
  <si>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</si>
  <si>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</si>
  <si>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</si>
  <si>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</si>
  <si>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</si>
  <si>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</si>
  <si>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</si>
  <si>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</si>
  <si>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</si>
  <si>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</si>
  <si>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</si>
  <si>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</si>
  <si>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</si>
  <si>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</si>
  <si>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</si>
  <si>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</si>
  <si>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</si>
  <si>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</si>
  <si>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</si>
  <si>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</si>
  <si>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</si>
  <si>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</si>
  <si>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</si>
  <si>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</si>
  <si>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</si>
  <si>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</si>
  <si>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</si>
  <si>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</si>
  <si>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</si>
  <si>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</si>
  <si>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</si>
  <si>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</si>
  <si>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</si>
  <si>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</si>
  <si>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</si>
  <si>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</si>
  <si>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</si>
  <si>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</si>
  <si>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</si>
  <si>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</si>
  <si>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</si>
  <si>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</si>
  <si>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</si>
  <si>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</si>
  <si>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</si>
  <si>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</si>
  <si>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</si>
  <si>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</si>
  <si>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</si>
  <si>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</si>
  <si>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</si>
  <si>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</si>
  <si>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</si>
  <si>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</si>
  <si>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</si>
  <si>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</si>
  <si>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</si>
  <si>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</si>
  <si>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</si>
  <si>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</si>
  <si>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</si>
  <si>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</si>
  <si>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</si>
  <si>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</si>
  <si>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</si>
  <si>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</si>
  <si>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</si>
  <si>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</si>
  <si>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</si>
  <si>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</si>
  <si>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</si>
  <si>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</si>
  <si>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</si>
  <si>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</si>
  <si>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</si>
  <si>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</si>
  <si>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</si>
  <si>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</si>
  <si>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</si>
  <si>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</si>
  <si>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</si>
  <si>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</si>
  <si>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</si>
  <si>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</si>
  <si>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</si>
  <si>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</si>
  <si>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</si>
  <si>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</si>
  <si>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</si>
  <si>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</si>
  <si>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</si>
  <si>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</si>
  <si>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</si>
  <si>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</si>
  <si>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</si>
  <si>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</si>
  <si>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</si>
  <si>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</si>
  <si>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</si>
  <si>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</si>
  <si>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</si>
  <si>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</si>
  <si>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</si>
  <si>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</si>
  <si>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</si>
  <si>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</si>
  <si>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</si>
  <si>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</si>
  <si>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</si>
  <si>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</si>
  <si>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</si>
  <si>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</si>
  <si>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</si>
  <si>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</si>
  <si>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</si>
  <si>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</si>
  <si>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</si>
  <si>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</si>
  <si>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</si>
  <si>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</si>
  <si>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</si>
  <si>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</si>
  <si>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</si>
  <si>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</si>
  <si>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</si>
  <si>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</si>
  <si>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</si>
  <si>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</si>
  <si>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</si>
  <si>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</si>
  <si>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</si>
  <si>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</si>
  <si>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</si>
  <si>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</si>
  <si>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</si>
  <si>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</si>
  <si>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</si>
  <si>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</si>
  <si>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</si>
  <si>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</si>
  <si>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</si>
  <si>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</si>
  <si>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</si>
  <si>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</si>
  <si>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</si>
  <si>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</si>
  <si>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</si>
  <si>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</si>
  <si>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</si>
  <si>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</si>
  <si>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</si>
  <si>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</si>
  <si>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</si>
  <si>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</si>
  <si>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</si>
  <si>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</si>
  <si>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</si>
  <si>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</si>
  <si>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</si>
  <si>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</si>
  <si>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</si>
  <si>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</si>
  <si>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</si>
  <si>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</si>
  <si>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</si>
  <si>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</si>
  <si>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</si>
  <si>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</si>
  <si>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</si>
  <si>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</si>
  <si>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</si>
  <si>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</si>
  <si>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</si>
  <si>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</si>
  <si>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</si>
  <si>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</si>
  <si>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</si>
  <si>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</si>
  <si>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</si>
  <si>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</si>
  <si>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</si>
  <si>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</si>
  <si>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</si>
  <si>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</si>
  <si>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</si>
  <si>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</si>
  <si>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</si>
  <si>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</si>
  <si>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</si>
  <si>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</si>
  <si>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</si>
  <si>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</si>
  <si>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</si>
  <si>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</si>
  <si>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</si>
  <si>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</si>
  <si>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</si>
  <si>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</si>
  <si>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</si>
  <si>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</si>
  <si>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</si>
  <si>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</si>
  <si>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</si>
  <si>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</si>
  <si>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</si>
  <si>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</si>
  <si>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</si>
  <si>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</si>
  <si>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</si>
  <si>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</si>
  <si>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</si>
  <si>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</si>
  <si>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</si>
  <si>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</si>
  <si>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</si>
  <si>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</si>
  <si>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</si>
  <si>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</si>
  <si>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</si>
  <si>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</si>
  <si>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</si>
  <si>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</si>
  <si>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</si>
  <si>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</si>
  <si>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</si>
  <si>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</si>
  <si>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</si>
  <si>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</si>
  <si>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</si>
  <si>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</si>
  <si>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</si>
  <si>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</si>
  <si>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</si>
  <si>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</si>
  <si>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</si>
  <si>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</si>
  <si>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</si>
  <si>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</si>
  <si>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</si>
  <si>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</si>
  <si>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</si>
  <si>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</si>
  <si>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</si>
  <si>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</si>
  <si>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</si>
  <si>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</si>
  <si>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</si>
  <si>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</si>
  <si>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</si>
  <si>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</si>
  <si>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</si>
  <si>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</si>
  <si>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</si>
  <si>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</si>
  <si>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</si>
  <si>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</si>
  <si>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</si>
  <si>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</si>
  <si>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</si>
  <si>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</si>
  <si>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</si>
  <si>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</si>
  <si>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</si>
  <si>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</si>
  <si>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</si>
  <si>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</si>
  <si>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</si>
  <si>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</si>
  <si>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</si>
  <si>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</si>
  <si>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</si>
  <si>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</si>
  <si>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</si>
  <si>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</si>
  <si>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</si>
  <si>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</si>
  <si>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</si>
  <si>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</si>
  <si>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</si>
  <si>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</si>
  <si>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</si>
  <si>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</si>
  <si>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</si>
  <si>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</si>
  <si>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</si>
  <si>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</si>
  <si>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</si>
  <si>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</si>
  <si>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</si>
  <si>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</si>
  <si>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</si>
  <si>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</si>
  <si>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</si>
  <si>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</si>
  <si>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</si>
  <si>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</si>
  <si>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</si>
  <si>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</si>
  <si>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</si>
  <si>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</si>
  <si>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</si>
  <si>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</si>
  <si>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</si>
  <si>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</si>
  <si>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</si>
  <si>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</si>
  <si>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</si>
  <si>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</si>
  <si>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</si>
  <si>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</si>
  <si>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</si>
  <si>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</si>
  <si>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</si>
  <si>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</si>
  <si>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</si>
  <si>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</si>
  <si>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</si>
  <si>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</si>
  <si>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</si>
  <si>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</si>
  <si>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</si>
  <si>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</si>
  <si>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</si>
  <si>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</si>
  <si>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</si>
  <si>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</si>
  <si>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</si>
  <si>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</si>
  <si>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</si>
  <si>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</si>
  <si>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</si>
  <si>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</si>
  <si>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</si>
  <si>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</si>
  <si>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</si>
  <si>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</si>
  <si>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</si>
  <si>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</si>
  <si>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</si>
  <si>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</si>
  <si>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</si>
  <si>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</si>
  <si>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</si>
  <si>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</si>
  <si>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</si>
  <si>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</si>
  <si>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</si>
  <si>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</si>
  <si>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</si>
  <si>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</si>
  <si>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</si>
  <si>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</si>
  <si>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</si>
  <si>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</si>
  <si>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</si>
  <si>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</si>
  <si>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</si>
  <si>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</si>
  <si>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</si>
  <si>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</si>
  <si>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</si>
  <si>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</si>
  <si>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</si>
  <si>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</si>
  <si>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</si>
  <si>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</si>
  <si>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</si>
  <si>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</si>
  <si>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</si>
  <si>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</si>
  <si>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</si>
  <si>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</si>
  <si>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</si>
  <si>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</si>
  <si>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</si>
  <si>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</si>
  <si>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</si>
  <si>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</si>
  <si>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</si>
  <si>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</si>
  <si>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</si>
  <si>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</si>
  <si>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</si>
  <si>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</si>
  <si>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</si>
  <si>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</si>
  <si>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</si>
  <si>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</si>
  <si>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</si>
  <si>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</si>
  <si>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</si>
  <si>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</si>
  <si>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</si>
  <si>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</si>
  <si>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</si>
  <si>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</si>
  <si>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</si>
  <si>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</si>
  <si>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</si>
  <si>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</si>
  <si>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</si>
  <si>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</si>
  <si>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</si>
  <si>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</si>
  <si>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</si>
  <si>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</si>
  <si>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</si>
  <si>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</si>
  <si>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</si>
  <si>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</si>
  <si>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</si>
  <si>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</si>
  <si>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</si>
  <si>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</si>
  <si>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</si>
  <si>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</si>
  <si>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</si>
  <si>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</si>
  <si>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</si>
  <si>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</si>
  <si>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</si>
  <si>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</si>
  <si>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</si>
  <si>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</si>
  <si>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</si>
  <si>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</si>
  <si>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</si>
  <si>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</si>
  <si>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</si>
  <si>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</si>
  <si>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</si>
  <si>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</si>
  <si>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</si>
  <si>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</si>
  <si>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</si>
  <si>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</si>
  <si>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</si>
  <si>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</si>
  <si>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</si>
  <si>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</si>
  <si>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</si>
  <si>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</si>
  <si>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</si>
  <si>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</si>
  <si>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</si>
  <si>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</si>
  <si>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</si>
  <si>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</si>
  <si>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</si>
  <si>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</si>
  <si>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</si>
  <si>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</si>
  <si>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</si>
  <si>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</si>
  <si>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</si>
  <si>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</si>
  <si>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</si>
  <si>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</si>
  <si>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</si>
  <si>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</si>
  <si>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</si>
  <si>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</si>
  <si>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</si>
  <si>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</si>
  <si>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</si>
  <si>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</si>
  <si>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</si>
  <si>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</si>
  <si>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</si>
  <si>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</si>
  <si>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</si>
  <si>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</si>
  <si>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</si>
  <si>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</si>
  <si>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</si>
  <si>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</si>
  <si>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</si>
  <si>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</si>
  <si>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</si>
  <si>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</si>
  <si>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</si>
  <si>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</si>
  <si>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</si>
  <si>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</si>
  <si>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</si>
  <si>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</si>
  <si>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</si>
  <si>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</si>
  <si>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</si>
  <si>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</si>
  <si>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</si>
  <si>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</si>
  <si>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</si>
  <si>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</si>
  <si>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</si>
  <si>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</si>
  <si>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</si>
  <si>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</si>
  <si>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</si>
  <si>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</si>
  <si>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</si>
  <si>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</si>
  <si>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</si>
  <si>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</si>
  <si>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</si>
  <si>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</si>
  <si>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</si>
  <si>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</si>
  <si>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</si>
  <si>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</si>
  <si>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</si>
  <si>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</si>
  <si>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</si>
  <si>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</si>
  <si>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</si>
  <si>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</si>
  <si>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</si>
  <si>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</si>
  <si>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</si>
  <si>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</si>
  <si>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</si>
  <si>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</si>
  <si>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</si>
  <si>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</si>
  <si>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</si>
  <si>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</si>
  <si>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</si>
  <si>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</si>
  <si>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</si>
  <si>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</si>
  <si>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</si>
  <si>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</si>
  <si>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</si>
  <si>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</si>
  <si>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</si>
  <si>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</si>
  <si>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</si>
  <si>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</si>
  <si>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</si>
  <si>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</si>
  <si>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</si>
  <si>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</si>
  <si>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</si>
  <si>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</si>
  <si>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</si>
  <si>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</si>
  <si>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</si>
  <si>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</si>
  <si>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</si>
  <si>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</si>
  <si>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</si>
  <si>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</si>
  <si>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</si>
  <si>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</si>
  <si>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</si>
  <si>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</si>
  <si>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</si>
  <si>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</si>
  <si>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</si>
  <si>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</si>
  <si>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</si>
  <si>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</si>
  <si>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</si>
  <si>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</si>
  <si>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</si>
  <si>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</si>
  <si>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</si>
  <si>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</si>
  <si>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</si>
  <si>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</si>
  <si>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</si>
  <si>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</si>
  <si>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</si>
  <si>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</si>
  <si>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</si>
  <si>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</si>
  <si>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</si>
  <si>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</si>
  <si>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</si>
  <si>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</si>
  <si>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</si>
  <si>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</si>
  <si>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</si>
  <si>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</si>
  <si>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</si>
  <si>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</si>
  <si>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</si>
  <si>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</si>
  <si>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</si>
  <si>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</si>
  <si>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</si>
  <si>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</si>
  <si>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</si>
  <si>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</si>
  <si>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</si>
  <si>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</si>
  <si>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</si>
  <si>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</si>
  <si>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</si>
  <si>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</si>
  <si>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</si>
  <si>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</si>
  <si>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</si>
  <si>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</si>
  <si>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</si>
  <si>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</si>
  <si>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</si>
  <si>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</si>
  <si>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</si>
  <si>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</si>
  <si>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</si>
  <si>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</si>
  <si>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</si>
  <si>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</si>
  <si>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</si>
  <si>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</si>
  <si>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</si>
  <si>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</si>
  <si>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</si>
  <si>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</si>
  <si>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</si>
  <si>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</si>
  <si>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</si>
  <si>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</si>
  <si>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</si>
  <si>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</si>
  <si>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</si>
  <si>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</si>
  <si>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</si>
  <si>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</si>
  <si>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</si>
  <si>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</si>
  <si>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</si>
  <si>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</si>
  <si>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</si>
  <si>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</si>
  <si>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</si>
  <si>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</si>
  <si>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</si>
  <si>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</si>
  <si>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</si>
  <si>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</si>
  <si>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</si>
  <si>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</si>
  <si>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</si>
  <si>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</si>
  <si>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</si>
  <si>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</si>
  <si>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</si>
  <si>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</si>
  <si>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</si>
  <si>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</si>
  <si>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</si>
  <si>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</si>
  <si>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</si>
  <si>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</si>
  <si>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</si>
  <si>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</si>
  <si>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</si>
  <si>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</si>
  <si>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</si>
  <si>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</si>
  <si>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</si>
  <si>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</si>
  <si>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</si>
  <si>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</si>
  <si>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</si>
  <si>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</si>
  <si>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</si>
  <si>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</si>
  <si>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</si>
  <si>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</si>
  <si>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</si>
  <si>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</si>
  <si>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</si>
  <si>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</si>
  <si>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</si>
  <si>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</si>
  <si>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</si>
  <si>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</si>
  <si>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</si>
  <si>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</si>
  <si>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</si>
  <si>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</si>
  <si>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</si>
  <si>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</si>
  <si>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</si>
  <si>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</si>
  <si>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</si>
  <si>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</si>
  <si>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</si>
  <si>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</si>
  <si>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</si>
  <si>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</si>
  <si>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</si>
  <si>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</si>
  <si>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</si>
  <si>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</si>
  <si>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</si>
  <si>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</si>
  <si>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</si>
  <si>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</si>
  <si>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</si>
  <si>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</si>
  <si>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</si>
  <si>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</si>
  <si>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</si>
  <si>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</si>
  <si>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</si>
  <si>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</si>
  <si>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</si>
  <si>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</si>
  <si>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</si>
  <si>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</si>
  <si>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</si>
  <si>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</si>
  <si>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</si>
  <si>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</si>
  <si>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</si>
  <si>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</si>
  <si>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</si>
  <si>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</si>
  <si>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</si>
  <si>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</si>
  <si>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</si>
  <si>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</si>
  <si>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</si>
  <si>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</si>
  <si>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</si>
  <si>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</si>
  <si>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</si>
  <si>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</si>
  <si>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</si>
  <si>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</si>
  <si>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</si>
  <si>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</si>
  <si>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</si>
  <si>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</si>
  <si>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</si>
  <si>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</si>
  <si>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</si>
  <si>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</si>
  <si>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</si>
  <si>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</si>
  <si>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</si>
  <si>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</si>
  <si>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</si>
  <si>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</si>
  <si>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</si>
  <si>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</si>
  <si>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</si>
  <si>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</si>
  <si>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</si>
  <si>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</si>
  <si>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</si>
  <si>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</si>
  <si>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</si>
  <si>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</si>
  <si>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</si>
  <si>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</si>
  <si>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</si>
  <si>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</si>
  <si>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</si>
  <si>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</si>
  <si>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</si>
  <si>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</si>
  <si>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</si>
  <si>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</si>
  <si>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</si>
  <si>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</si>
  <si>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</si>
  <si>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</si>
  <si>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</si>
  <si>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</si>
  <si>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</si>
  <si>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</si>
  <si>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</si>
  <si>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</si>
  <si>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</si>
  <si>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</si>
  <si>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</si>
  <si>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</si>
  <si>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</si>
  <si>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</si>
  <si>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</si>
  <si>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</si>
  <si>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</si>
  <si>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</si>
  <si>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</si>
  <si>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</si>
  <si>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</si>
  <si>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</si>
  <si>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</si>
  <si>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</si>
  <si>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</si>
  <si>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</si>
  <si>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</si>
  <si>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</si>
  <si>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</si>
  <si>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</si>
  <si>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</si>
  <si>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</si>
  <si>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</si>
  <si>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</si>
  <si>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</si>
  <si>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</si>
  <si>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</si>
  <si>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</si>
  <si>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</si>
  <si>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</si>
  <si>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</si>
  <si>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</si>
  <si>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</si>
  <si>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</si>
  <si>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</si>
  <si>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</si>
  <si>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</si>
  <si>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</si>
  <si>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</si>
  <si>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</si>
  <si>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</si>
  <si>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</si>
  <si>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</si>
  <si>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</si>
  <si>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</si>
  <si>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</si>
  <si>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</si>
  <si>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</si>
  <si>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</si>
  <si>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</si>
  <si>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</si>
  <si>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</si>
  <si>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</si>
  <si>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</si>
  <si>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</si>
  <si>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</si>
  <si>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</si>
  <si>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</si>
  <si>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</si>
  <si>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</si>
  <si>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</si>
  <si>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</si>
  <si>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</si>
  <si>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</si>
  <si>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</si>
  <si>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</si>
  <si>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</si>
  <si>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</si>
  <si>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</si>
  <si>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</si>
  <si>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</si>
  <si>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</si>
  <si>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</si>
  <si>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</si>
  <si>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</si>
  <si>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</si>
  <si>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</si>
  <si>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</si>
  <si>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</si>
  <si>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</si>
  <si>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</si>
  <si>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</si>
  <si>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</si>
  <si>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</si>
  <si>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</si>
  <si>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</si>
  <si>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</si>
  <si>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</si>
  <si>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</si>
  <si>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</si>
  <si>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</si>
  <si>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</si>
  <si>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</si>
  <si>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</si>
  <si>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</si>
  <si>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</si>
  <si>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</si>
  <si>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</si>
  <si>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</si>
  <si>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</si>
  <si>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</si>
  <si>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</si>
  <si>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</si>
  <si>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</si>
  <si>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</si>
  <si>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</si>
  <si>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</si>
  <si>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</si>
  <si>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</si>
  <si>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</si>
  <si>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</si>
  <si>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</si>
  <si>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</si>
  <si>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</si>
  <si>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</si>
  <si>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</si>
  <si>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</si>
  <si>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</si>
  <si>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</si>
  <si>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</si>
  <si>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</si>
  <si>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</si>
  <si>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</si>
  <si>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</si>
  <si>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</si>
  <si>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</si>
  <si>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</si>
  <si>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</si>
  <si>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</si>
  <si>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</si>
  <si>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</si>
  <si>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</si>
  <si>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</si>
  <si>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</si>
  <si>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</si>
  <si>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</si>
  <si>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</si>
  <si>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</si>
  <si>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</si>
  <si>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</si>
  <si>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</si>
  <si>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</si>
  <si>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</si>
  <si>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</si>
  <si>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</si>
  <si>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</si>
  <si>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</si>
  <si>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</si>
  <si>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</si>
  <si>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</si>
  <si>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</si>
  <si>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</si>
  <si>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</si>
  <si>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</si>
  <si>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</si>
  <si>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</si>
  <si>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</si>
  <si>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</si>
  <si>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</si>
  <si>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</si>
  <si>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</si>
  <si>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</si>
  <si>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</si>
  <si>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</si>
  <si>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</si>
  <si>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</si>
  <si>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</si>
  <si>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</si>
  <si>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</si>
  <si>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</si>
  <si>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</si>
  <si>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</si>
  <si>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</si>
  <si>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</si>
  <si>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</si>
  <si>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</si>
  <si>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</si>
  <si>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</si>
  <si>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</si>
  <si>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</si>
  <si>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</si>
  <si>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</si>
  <si>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</si>
  <si>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</si>
  <si>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</si>
  <si>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</si>
  <si>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</si>
  <si>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</si>
  <si>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</si>
  <si>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</si>
  <si>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</si>
  <si>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</si>
  <si>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</si>
  <si>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</si>
  <si>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</si>
  <si>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</si>
  <si>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</si>
  <si>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</si>
  <si>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</si>
  <si>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</si>
  <si>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</si>
  <si>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</si>
  <si>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</si>
  <si>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</si>
  <si>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</si>
  <si>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</si>
  <si>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</si>
  <si>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</si>
  <si>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</si>
  <si>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</si>
  <si>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</si>
  <si>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</si>
  <si>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</si>
  <si>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</si>
  <si>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</si>
  <si>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</si>
  <si>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</si>
  <si>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</si>
  <si>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</si>
  <si>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</si>
  <si>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</si>
  <si>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</si>
  <si>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</si>
  <si>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</si>
  <si>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</si>
  <si>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</si>
  <si>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</si>
  <si>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</si>
  <si>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</si>
  <si>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</si>
  <si>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</si>
  <si>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</si>
  <si>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</si>
  <si>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</si>
  <si>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</si>
  <si>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</si>
  <si>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</si>
  <si>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</si>
  <si>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</si>
  <si>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</si>
  <si>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</si>
  <si>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</si>
  <si>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</si>
  <si>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</si>
  <si>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</si>
  <si>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</si>
  <si>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</si>
  <si>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</si>
  <si>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</si>
  <si>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</si>
  <si>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</si>
  <si>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</si>
  <si>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</si>
  <si>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</si>
  <si>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</si>
  <si>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</si>
  <si>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</si>
  <si>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</si>
  <si>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</si>
  <si>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</si>
  <si>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</si>
  <si>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</si>
  <si>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</si>
  <si>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</si>
  <si>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</si>
  <si>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</si>
  <si>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</si>
  <si>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</si>
  <si>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</si>
  <si>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</si>
  <si>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</si>
  <si>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</si>
  <si>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</si>
  <si>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</si>
  <si>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</si>
  <si>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</si>
  <si>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</si>
  <si>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</si>
  <si>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</si>
  <si>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</si>
  <si>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</si>
  <si>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</si>
  <si>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</si>
  <si>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</si>
  <si>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</si>
  <si>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</si>
  <si>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</si>
  <si>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</si>
  <si>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</si>
  <si>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</si>
  <si>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</si>
  <si>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</si>
  <si>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</si>
  <si>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</si>
  <si>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</si>
  <si>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</si>
  <si>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</si>
  <si>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</si>
  <si>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</si>
  <si>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</si>
  <si>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</si>
  <si>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</si>
  <si>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</si>
  <si>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</si>
  <si>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</si>
  <si>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</si>
  <si>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</si>
  <si>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</si>
  <si>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</si>
  <si>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</si>
  <si>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</si>
  <si>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</si>
  <si>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</si>
  <si>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</si>
  <si>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</si>
  <si>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</si>
  <si>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</si>
  <si>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</si>
  <si>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</si>
  <si>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</si>
  <si>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</si>
  <si>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</si>
  <si>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</si>
  <si>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</si>
  <si>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</si>
  <si>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</si>
  <si>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</si>
  <si>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</si>
  <si>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</si>
  <si>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</si>
  <si>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</si>
  <si>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</si>
  <si>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</si>
  <si>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</si>
  <si>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</si>
  <si>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</si>
  <si>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</si>
  <si>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</si>
  <si>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</si>
  <si>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</si>
  <si>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</si>
  <si>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</si>
  <si>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</si>
  <si>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</si>
  <si>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</si>
  <si>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</si>
  <si>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</si>
  <si>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</si>
  <si>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</si>
  <si>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</si>
  <si>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</si>
  <si>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</si>
  <si>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</si>
  <si>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</si>
  <si>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</si>
  <si>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</si>
  <si>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</si>
  <si>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</si>
  <si>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</si>
  <si>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</si>
  <si>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</si>
  <si>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</si>
  <si>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</si>
  <si>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</si>
  <si>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</si>
  <si>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</si>
  <si>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</si>
  <si>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</si>
  <si>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</si>
  <si>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</si>
  <si>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</si>
  <si>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</si>
  <si>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</si>
  <si>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</si>
  <si>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</si>
  <si>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</si>
  <si>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</si>
  <si>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</si>
  <si>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</si>
  <si>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</si>
  <si>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</si>
  <si>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</si>
  <si>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</si>
  <si>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</si>
  <si>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</si>
  <si>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</si>
  <si>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</si>
  <si>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</si>
  <si>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</si>
  <si>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</si>
  <si>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</si>
  <si>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</si>
  <si>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</si>
  <si>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</si>
  <si>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</si>
  <si>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</si>
  <si>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</si>
  <si>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</si>
  <si>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</si>
  <si>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</si>
  <si>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</si>
  <si>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</si>
  <si>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</si>
  <si>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</si>
  <si>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</si>
  <si>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</si>
  <si>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</si>
  <si>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</si>
  <si>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</si>
  <si>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</si>
  <si>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</si>
  <si>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</si>
  <si>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</si>
  <si>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</si>
  <si>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</si>
  <si>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</si>
  <si>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</si>
  <si>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</si>
  <si>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</si>
  <si>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</si>
  <si>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</si>
  <si>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</si>
  <si>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</si>
  <si>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</si>
  <si>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</si>
  <si>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</si>
  <si>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</si>
  <si>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</si>
  <si>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</si>
  <si>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</si>
  <si>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</si>
  <si>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</si>
  <si>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</si>
  <si>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</si>
  <si>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</si>
  <si>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</si>
  <si>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</si>
  <si>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</si>
  <si>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</si>
  <si>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</si>
  <si>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</si>
  <si>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</si>
  <si>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</si>
  <si>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</si>
  <si>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</si>
  <si>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</si>
  <si>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</si>
  <si>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</si>
  <si>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</si>
  <si>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</si>
  <si>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</si>
  <si>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</si>
  <si>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</si>
  <si>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</si>
  <si>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</si>
  <si>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</si>
  <si>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</si>
  <si>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</si>
  <si>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</si>
  <si>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</si>
  <si>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</si>
  <si>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</si>
  <si>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</si>
  <si>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</si>
  <si>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</si>
  <si>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</si>
  <si>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</si>
  <si>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</si>
  <si>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</si>
  <si>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</si>
  <si>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</si>
  <si>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</si>
  <si>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</si>
  <si>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</si>
  <si>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</si>
  <si>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</si>
  <si>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</si>
  <si>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</si>
  <si>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</si>
  <si>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</si>
  <si>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</si>
  <si>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</si>
  <si>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</si>
  <si>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</si>
  <si>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</si>
  <si>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</si>
  <si>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</si>
  <si>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</si>
  <si>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</si>
  <si>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</si>
  <si>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</si>
  <si>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</si>
  <si>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</si>
  <si>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</si>
  <si>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</si>
  <si>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</si>
  <si>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</si>
  <si>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</si>
  <si>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</si>
  <si>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</si>
  <si>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</si>
  <si>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</si>
  <si>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</si>
  <si>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</si>
  <si>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</si>
  <si>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</si>
  <si>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</si>
  <si>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</si>
  <si>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</si>
  <si>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</si>
  <si>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</si>
  <si>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</si>
  <si>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</si>
  <si>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</si>
  <si>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</si>
  <si>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</si>
  <si>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</si>
  <si>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</si>
  <si>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</si>
  <si>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</si>
  <si>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</si>
  <si>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</si>
  <si>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</si>
  <si>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</si>
  <si>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</si>
  <si>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</si>
  <si>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</si>
  <si>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</si>
  <si>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</si>
  <si>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</si>
  <si>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</si>
  <si>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</si>
  <si>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</si>
  <si>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</si>
  <si>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</si>
  <si>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</si>
  <si>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</si>
  <si>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</si>
  <si>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</si>
  <si>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</si>
  <si>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</si>
  <si>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</si>
  <si>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</si>
  <si>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</si>
  <si>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</si>
  <si>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</si>
  <si>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</si>
  <si>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</si>
  <si>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</si>
  <si>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</si>
  <si>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</si>
  <si>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</si>
  <si>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</si>
  <si>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</si>
  <si>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</si>
  <si>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</si>
  <si>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</si>
  <si>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</si>
  <si>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</si>
  <si>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</si>
  <si>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</si>
  <si>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</si>
  <si>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</si>
  <si>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</si>
  <si>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</si>
  <si>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</si>
  <si>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</si>
  <si>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</si>
  <si>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</si>
  <si>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</si>
  <si>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</si>
  <si>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</si>
  <si>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</si>
  <si>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</si>
  <si>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</si>
  <si>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</si>
  <si>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</si>
  <si>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</si>
  <si>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</si>
  <si>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</si>
  <si>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</si>
  <si>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</si>
  <si>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</si>
  <si>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</si>
  <si>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</si>
  <si>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</si>
  <si>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</si>
  <si>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</si>
  <si>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</si>
  <si>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</si>
  <si>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</si>
  <si>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</si>
  <si>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</si>
  <si>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</si>
  <si>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</si>
  <si>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</si>
  <si>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</si>
  <si>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</si>
  <si>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</si>
  <si>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</si>
  <si>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</si>
  <si>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</si>
  <si>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</si>
  <si>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</si>
  <si>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</si>
  <si>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</si>
  <si>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</si>
  <si>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</si>
  <si>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</si>
  <si>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</si>
  <si>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</si>
  <si>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</si>
  <si>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</si>
  <si>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</si>
  <si>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</si>
  <si>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</si>
  <si>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</si>
  <si>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</si>
  <si>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</si>
  <si>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</si>
  <si>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</si>
  <si>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</si>
  <si>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</si>
  <si>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</si>
  <si>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</si>
  <si>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</si>
  <si>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</si>
  <si>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</si>
  <si>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</si>
  <si>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</si>
  <si>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</si>
  <si>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</si>
  <si>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</si>
  <si>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</si>
  <si>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</si>
  <si>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</si>
  <si>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</si>
  <si>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</si>
  <si>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</si>
  <si>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</si>
  <si>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</si>
  <si>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</si>
  <si>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</si>
  <si>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</si>
  <si>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</si>
  <si>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</si>
  <si>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</si>
  <si>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</si>
  <si>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</si>
  <si>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</si>
  <si>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</si>
  <si>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</si>
  <si>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</si>
  <si>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</si>
  <si>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</si>
  <si>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</si>
  <si>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</si>
  <si>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</si>
  <si>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</si>
  <si>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</si>
  <si>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</si>
  <si>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</si>
  <si>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</si>
  <si>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</si>
  <si>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</si>
  <si>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</si>
  <si>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</si>
  <si>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</si>
  <si>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</si>
  <si>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</si>
  <si>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</si>
  <si>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</si>
  <si>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</si>
  <si>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</si>
  <si>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</si>
  <si>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</si>
  <si>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</si>
  <si>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</si>
  <si>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</si>
  <si>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</si>
  <si>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</si>
  <si>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</si>
  <si>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</si>
  <si>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</si>
  <si>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</si>
  <si>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</si>
  <si>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</si>
  <si>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</si>
  <si>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</si>
  <si>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</si>
  <si>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</si>
  <si>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</si>
  <si>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</si>
  <si>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</si>
  <si>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</si>
  <si>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</si>
  <si>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</si>
  <si>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</si>
  <si>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</si>
  <si>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</si>
  <si>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</si>
  <si>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</si>
  <si>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</si>
  <si>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</si>
  <si>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</si>
  <si>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</si>
  <si>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</si>
  <si>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</si>
  <si>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</si>
  <si>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</si>
  <si>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</si>
  <si>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</si>
  <si>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</si>
  <si>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</si>
  <si>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</si>
  <si>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</si>
  <si>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</si>
  <si>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</si>
  <si>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</si>
  <si>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</si>
  <si>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</si>
  <si>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</si>
  <si>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</si>
  <si>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</si>
  <si>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</si>
  <si>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</si>
  <si>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</si>
  <si>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</si>
  <si>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</si>
  <si>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</si>
  <si>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</si>
  <si>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</si>
  <si>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</si>
  <si>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</si>
  <si>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</si>
  <si>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</si>
  <si>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</si>
  <si>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</si>
  <si>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</si>
  <si>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</si>
  <si>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</si>
  <si>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</si>
  <si>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</si>
  <si>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</si>
  <si>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</si>
  <si>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</si>
  <si>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</si>
  <si>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</si>
  <si>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</si>
  <si>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</si>
  <si>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</si>
  <si>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</si>
  <si>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</si>
  <si>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</si>
  <si>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</si>
  <si>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</si>
  <si>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</si>
  <si>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</si>
  <si>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</si>
  <si>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</si>
  <si>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</si>
  <si>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</si>
  <si>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</si>
  <si>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</si>
  <si>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</si>
  <si>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</si>
  <si>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</si>
  <si>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</si>
  <si>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</si>
  <si>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</si>
  <si>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</si>
  <si>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</si>
  <si>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</si>
  <si>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</si>
  <si>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</si>
  <si>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</si>
  <si>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</si>
  <si>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</si>
  <si>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</si>
  <si>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</si>
  <si>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</si>
  <si>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</si>
  <si>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</si>
  <si>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</si>
  <si>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</si>
  <si>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</si>
  <si>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</si>
  <si>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</si>
  <si>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</si>
  <si>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</si>
  <si>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</si>
  <si>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</si>
  <si>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</si>
  <si>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</si>
  <si>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</si>
  <si>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</si>
  <si>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</si>
  <si>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</si>
  <si>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</si>
  <si>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</si>
  <si>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</si>
  <si>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</si>
  <si>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</si>
  <si>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</si>
  <si>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</si>
  <si>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</si>
  <si>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</si>
  <si>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</si>
  <si>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</si>
  <si>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</si>
  <si>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</si>
  <si>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</si>
  <si>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</si>
  <si>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</si>
  <si>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</si>
  <si>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</si>
  <si>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</si>
  <si>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</si>
  <si>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</si>
  <si>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</si>
  <si>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</si>
  <si>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</si>
  <si>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</si>
  <si>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</si>
  <si>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</si>
  <si>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</si>
  <si>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</si>
  <si>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</si>
  <si>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</si>
  <si>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</si>
  <si>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</si>
  <si>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</si>
  <si>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</si>
  <si>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</si>
  <si>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</si>
  <si>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</si>
  <si>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</si>
  <si>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</si>
  <si>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</si>
  <si>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</si>
  <si>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</si>
  <si>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</si>
  <si>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</si>
  <si>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</si>
  <si>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</si>
  <si>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</si>
  <si>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</si>
  <si>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</si>
  <si>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</si>
  <si>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</si>
  <si>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</si>
  <si>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</si>
  <si>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</si>
  <si>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</si>
  <si>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</si>
  <si>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</si>
  <si>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</si>
  <si>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</si>
  <si>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</si>
  <si>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</si>
  <si>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</si>
  <si>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</si>
  <si>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</si>
  <si>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</si>
  <si>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</si>
  <si>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</si>
  <si>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</si>
  <si>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</si>
  <si>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</si>
  <si>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</si>
  <si>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</si>
  <si>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</si>
  <si>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</si>
  <si>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</si>
  <si>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</si>
  <si>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</si>
  <si>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</si>
  <si>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</si>
  <si>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</si>
  <si>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</si>
  <si>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</si>
  <si>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</si>
  <si>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</si>
  <si>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</si>
  <si>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</si>
  <si>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</si>
  <si>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</si>
  <si>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</si>
  <si>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</si>
  <si>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</si>
  <si>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</si>
  <si>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</si>
  <si>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</si>
  <si>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</si>
  <si>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</si>
  <si>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</si>
  <si>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</si>
  <si>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</si>
  <si>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</si>
  <si>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</si>
  <si>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</si>
  <si>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</si>
  <si>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</si>
  <si>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</si>
  <si>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</si>
  <si>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</si>
  <si>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</si>
  <si>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</si>
  <si>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</si>
  <si>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</si>
  <si>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</si>
  <si>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</si>
  <si>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</si>
  <si>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</si>
  <si>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</si>
  <si>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</si>
  <si>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</si>
  <si>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</si>
  <si>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</si>
  <si>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</si>
  <si>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</si>
  <si>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</si>
  <si>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</si>
  <si>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</si>
  <si>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</si>
  <si>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</si>
  <si>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</si>
  <si>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</si>
  <si>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</si>
  <si>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</si>
  <si>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</si>
  <si>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</si>
  <si>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</si>
  <si>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</si>
  <si>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</si>
  <si>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</si>
  <si>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</si>
  <si>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</si>
  <si>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</si>
  <si>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</si>
  <si>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</si>
  <si>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</si>
  <si>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</si>
  <si>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</si>
  <si>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</si>
  <si>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</si>
  <si>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</si>
  <si>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</si>
  <si>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</si>
  <si>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</si>
  <si>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</si>
  <si>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</si>
  <si>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</si>
  <si>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</si>
  <si>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</si>
  <si>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</si>
  <si>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</si>
  <si>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</si>
  <si>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</si>
  <si>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</si>
  <si>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</si>
  <si>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</si>
  <si>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</si>
  <si>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</si>
  <si>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</si>
  <si>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</si>
  <si>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</si>
  <si>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</si>
  <si>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</si>
  <si>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</si>
  <si>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</si>
  <si>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</si>
  <si>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</si>
  <si>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</si>
  <si>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</si>
  <si>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</si>
  <si>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</si>
  <si>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</si>
  <si>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</si>
  <si>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</si>
  <si>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</si>
  <si>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</si>
  <si>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</si>
  <si>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</si>
  <si>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</si>
  <si>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</si>
  <si>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</si>
  <si>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</si>
  <si>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</si>
  <si>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</si>
  <si>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</si>
  <si>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</si>
  <si>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</si>
  <si>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</si>
  <si>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</si>
  <si>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</si>
  <si>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</si>
  <si>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</si>
  <si>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</si>
  <si>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</si>
  <si>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</si>
  <si>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</si>
  <si>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</si>
  <si>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</si>
  <si>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</si>
  <si>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</si>
  <si>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</si>
  <si>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</si>
  <si>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</si>
  <si>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</si>
  <si>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</si>
  <si>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</si>
  <si>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</si>
  <si>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</si>
  <si>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</si>
  <si>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</si>
  <si>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</si>
  <si>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</si>
  <si>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</si>
  <si>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</si>
  <si>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</si>
  <si>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</si>
  <si>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</si>
  <si>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</si>
  <si>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</si>
  <si>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</si>
  <si>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</si>
  <si>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</si>
  <si>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</si>
  <si>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</si>
  <si>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</si>
  <si>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</si>
  <si>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</si>
  <si>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</si>
  <si>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</si>
  <si>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</si>
  <si>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</si>
  <si>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</si>
  <si>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</si>
  <si>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</si>
  <si>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</si>
  <si>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</si>
  <si>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</si>
  <si>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</si>
  <si>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</si>
  <si>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</si>
  <si>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</si>
  <si>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</si>
  <si>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</si>
  <si>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</si>
  <si>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</si>
  <si>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</si>
  <si>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</si>
  <si>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</si>
  <si>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</si>
  <si>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</si>
  <si>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</si>
  <si>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</si>
  <si>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</si>
  <si>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</si>
  <si>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</si>
  <si>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</si>
  <si>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</si>
  <si>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</si>
  <si>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</si>
  <si>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</si>
  <si>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</si>
  <si>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</si>
  <si>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</si>
  <si>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</si>
  <si>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</si>
  <si>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</si>
  <si>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</si>
  <si>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</si>
  <si>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</si>
  <si>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</si>
  <si>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</si>
  <si>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</si>
  <si>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</si>
  <si>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</si>
  <si>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</si>
  <si>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</si>
  <si>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</si>
  <si>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</si>
  <si>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</si>
  <si>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</si>
  <si>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</si>
  <si>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</si>
  <si>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</si>
  <si>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</si>
  <si>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</si>
  <si>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</si>
  <si>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</si>
  <si>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</si>
  <si>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</si>
  <si>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</si>
  <si>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</si>
  <si>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</si>
  <si>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</si>
  <si>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</si>
  <si>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</si>
  <si>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</si>
  <si>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</si>
  <si>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</si>
  <si>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</si>
  <si>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</si>
  <si>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</si>
  <si>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</si>
  <si>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</si>
  <si>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</si>
  <si>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</si>
  <si>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</si>
  <si>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</si>
  <si>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</si>
  <si>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</si>
  <si>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</si>
  <si>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</si>
  <si>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</si>
  <si>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</si>
  <si>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</si>
  <si>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</si>
  <si>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</si>
  <si>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</si>
  <si>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</si>
  <si>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</si>
  <si>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</si>
  <si>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</si>
  <si>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</si>
  <si>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</si>
  <si>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</si>
  <si>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</si>
  <si>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</si>
  <si>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</si>
  <si>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</si>
  <si>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</si>
  <si>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</si>
  <si>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</si>
  <si>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</si>
  <si>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</si>
  <si>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</si>
  <si>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</si>
  <si>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</si>
  <si>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</si>
  <si>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</si>
  <si>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</si>
  <si>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</si>
  <si>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</si>
  <si>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</si>
  <si>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</si>
  <si>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</si>
  <si>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</si>
  <si>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</si>
  <si>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</si>
  <si>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</si>
  <si>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</si>
  <si>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</si>
  <si>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</si>
  <si>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</si>
  <si>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</si>
  <si>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</si>
  <si>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</si>
  <si>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</si>
  <si>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</si>
  <si>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</si>
  <si>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</si>
  <si>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</si>
  <si>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</si>
  <si>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</si>
  <si>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</si>
  <si>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</si>
  <si>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</si>
  <si>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</si>
  <si>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</si>
  <si>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</si>
  <si>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</si>
  <si>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</si>
  <si>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</si>
  <si>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</si>
  <si>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</si>
  <si>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</si>
  <si>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</si>
  <si>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</si>
  <si>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</si>
  <si>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</si>
  <si>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</si>
  <si>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</si>
  <si>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</si>
  <si>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</si>
  <si>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</si>
  <si>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</si>
  <si>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</si>
  <si>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</si>
  <si>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</si>
  <si>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</si>
  <si>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</si>
  <si>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</si>
  <si>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</si>
  <si>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</si>
  <si>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</si>
  <si>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</si>
  <si>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</si>
  <si>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</si>
  <si>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</si>
  <si>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</si>
  <si>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</si>
  <si>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</si>
  <si>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</si>
  <si>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</si>
  <si>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</si>
  <si>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</si>
  <si>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</si>
  <si>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</si>
  <si>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</si>
  <si>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</si>
  <si>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</si>
  <si>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</si>
  <si>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</si>
  <si>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</si>
  <si>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</si>
  <si>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</si>
  <si>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</si>
  <si>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</si>
  <si>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</si>
  <si>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</si>
  <si>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</si>
  <si>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</si>
  <si>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</si>
  <si>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</si>
  <si>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</si>
  <si>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</si>
  <si>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</si>
  <si>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</si>
  <si>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</si>
  <si>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</si>
  <si>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</si>
  <si>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</si>
  <si>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</si>
  <si>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</si>
  <si>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</si>
  <si>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</si>
  <si>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</si>
  <si>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</si>
  <si>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</si>
  <si>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</si>
  <si>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</si>
  <si>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</si>
  <si>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</si>
  <si>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</si>
  <si>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</si>
  <si>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</si>
  <si>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</si>
  <si>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</si>
  <si>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</si>
  <si>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</si>
  <si>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</si>
  <si>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</si>
  <si>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</si>
  <si>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</si>
  <si>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</si>
  <si>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</si>
  <si>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</si>
  <si>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</si>
  <si>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</si>
  <si>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</si>
  <si>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</si>
  <si>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</si>
  <si>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</si>
  <si>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</si>
  <si>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</si>
  <si>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</si>
  <si>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</si>
  <si>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</si>
  <si>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</si>
  <si>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</si>
  <si>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</si>
  <si>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</si>
  <si>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</si>
  <si>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</si>
  <si>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</si>
  <si>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</si>
  <si>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</si>
  <si>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</si>
  <si>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</si>
  <si>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</si>
  <si>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</si>
  <si>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</si>
  <si>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</si>
  <si>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</si>
  <si>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</si>
  <si>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</si>
  <si>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</si>
  <si>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</si>
  <si>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</si>
  <si>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</si>
  <si>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</si>
  <si>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</si>
  <si>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</si>
  <si>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</si>
  <si>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</si>
  <si>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</si>
  <si>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</si>
  <si>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</si>
  <si>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</si>
  <si>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</si>
  <si>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</si>
  <si>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</si>
  <si>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</si>
  <si>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</si>
  <si>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</si>
  <si>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</si>
  <si>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</si>
  <si>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</si>
  <si>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</si>
  <si>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</si>
  <si>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</si>
  <si>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</si>
  <si>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</si>
  <si>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</si>
  <si>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</si>
  <si>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</si>
  <si>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</si>
  <si>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</si>
  <si>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</si>
  <si>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</si>
  <si>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</si>
  <si>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</si>
  <si>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</si>
  <si>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</si>
  <si>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</si>
  <si>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</si>
  <si>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</si>
  <si>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</si>
  <si>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</si>
  <si>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</si>
  <si>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</si>
  <si>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</si>
  <si>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</si>
  <si>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</si>
  <si>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</si>
  <si>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</si>
  <si>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</si>
  <si>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</si>
  <si>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</si>
  <si>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</si>
  <si>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</si>
  <si>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</si>
  <si>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</si>
  <si>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</si>
  <si>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</si>
  <si>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</si>
  <si>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</si>
  <si>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</si>
  <si>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</si>
  <si>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</si>
  <si>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</si>
  <si>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</si>
  <si>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</si>
  <si>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</si>
  <si>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</si>
  <si>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</si>
  <si>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</si>
  <si>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</si>
  <si>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</si>
  <si>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</si>
  <si>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</si>
  <si>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</si>
  <si>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</si>
  <si>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</si>
  <si>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</si>
  <si>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</si>
  <si>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</si>
  <si>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</si>
  <si>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</si>
  <si>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</si>
  <si>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</si>
  <si>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</si>
  <si>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</si>
  <si>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</si>
  <si>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</si>
  <si>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</si>
  <si>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</si>
  <si>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</si>
  <si>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</si>
  <si>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</si>
  <si>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</si>
  <si>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</si>
  <si>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</si>
  <si>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</si>
  <si>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</si>
  <si>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</si>
  <si>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</si>
  <si>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</si>
  <si>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</si>
  <si>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</si>
  <si>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</si>
  <si>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</si>
  <si>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</si>
  <si>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</si>
  <si>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</si>
  <si>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</si>
  <si>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</si>
  <si>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</si>
  <si>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</si>
  <si>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</si>
  <si>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</si>
  <si>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</si>
  <si>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</si>
  <si>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</si>
  <si>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</si>
  <si>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</si>
  <si>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</si>
  <si>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</si>
  <si>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</si>
  <si>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</si>
  <si>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</si>
  <si>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</si>
  <si>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</si>
  <si>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</si>
  <si>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</si>
  <si>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</si>
  <si>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</si>
  <si>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</si>
  <si>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</si>
  <si>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</si>
  <si>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</si>
  <si>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</si>
  <si>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</si>
  <si>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</si>
  <si>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</si>
  <si>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</si>
  <si>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</si>
  <si>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</si>
  <si>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</si>
  <si>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</si>
  <si>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</si>
  <si>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</si>
  <si>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</si>
  <si>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</si>
  <si>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</si>
  <si>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</si>
  <si>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</si>
  <si>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</si>
  <si>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</si>
  <si>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</si>
  <si>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</si>
  <si>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</si>
  <si>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</si>
  <si>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</si>
  <si>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</si>
  <si>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</si>
  <si>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</si>
  <si>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</si>
  <si>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</si>
  <si>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</si>
  <si>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</si>
  <si>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</si>
  <si>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</si>
  <si>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</si>
  <si>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</si>
  <si>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</si>
  <si>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</si>
  <si>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</si>
  <si>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</si>
  <si>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</si>
  <si>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</si>
  <si>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</si>
  <si>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</si>
  <si>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</si>
  <si>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</si>
  <si>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</si>
  <si>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</si>
  <si>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</si>
  <si>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</si>
  <si>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</si>
  <si>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</si>
  <si>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</si>
  <si>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</si>
  <si>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</si>
  <si>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</si>
  <si>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</si>
  <si>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</si>
  <si>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</si>
  <si>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</si>
  <si>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</si>
  <si>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</si>
  <si>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</si>
  <si>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</si>
  <si>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</si>
  <si>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</si>
  <si>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</si>
  <si>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</si>
  <si>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</si>
  <si>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</si>
  <si>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</si>
  <si>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</si>
  <si>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</si>
  <si>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</si>
  <si>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</si>
  <si>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</si>
  <si>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</si>
  <si>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</si>
  <si>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</si>
  <si>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</si>
  <si>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</si>
  <si>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</si>
  <si>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</si>
  <si>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</si>
  <si>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</si>
  <si>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</si>
  <si>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</si>
  <si>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</si>
  <si>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</si>
  <si>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</si>
  <si>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</si>
  <si>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</si>
  <si>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</si>
  <si>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</si>
  <si>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</si>
  <si>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</si>
  <si>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</si>
  <si>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</si>
  <si>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</si>
  <si>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</si>
  <si>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</si>
  <si>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</si>
  <si>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</si>
  <si>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</si>
  <si>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</si>
  <si>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</si>
  <si>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</si>
  <si>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</si>
  <si>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</si>
  <si>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</si>
  <si>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</si>
  <si>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</si>
  <si>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</si>
  <si>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</si>
  <si>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</si>
  <si>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</si>
  <si>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</si>
  <si>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</si>
  <si>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</si>
  <si>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</si>
  <si>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</si>
  <si>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</si>
  <si>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</si>
  <si>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</si>
  <si>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</si>
  <si>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</si>
  <si>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</si>
  <si>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</si>
  <si>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</si>
  <si>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</si>
  <si>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</si>
  <si>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</si>
  <si>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</si>
  <si>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</si>
  <si>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</si>
  <si>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</si>
  <si>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</si>
  <si>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</si>
  <si>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</si>
  <si>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</si>
  <si>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</si>
  <si>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</si>
  <si>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</si>
  <si>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</si>
  <si>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</si>
  <si>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</si>
  <si>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</si>
  <si>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</si>
  <si>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</si>
  <si>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</si>
  <si>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</si>
  <si>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</si>
  <si>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</si>
  <si>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</si>
  <si>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</si>
  <si>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</si>
  <si>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</si>
  <si>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</si>
  <si>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</si>
  <si>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</si>
  <si>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</si>
  <si>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</si>
  <si>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</si>
  <si>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</si>
  <si>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</si>
  <si>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</si>
  <si>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</si>
  <si>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</si>
  <si>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</si>
  <si>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</si>
  <si>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</si>
  <si>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</si>
  <si>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</si>
  <si>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</si>
  <si>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</si>
  <si>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</si>
  <si>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</si>
  <si>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</si>
  <si>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</si>
  <si>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</si>
  <si>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</si>
  <si>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</si>
  <si>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</si>
  <si>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</si>
  <si>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</si>
  <si>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</si>
  <si>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</si>
  <si>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</si>
  <si>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</si>
  <si>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</si>
  <si>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</si>
  <si>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</si>
  <si>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</si>
  <si>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</si>
  <si>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</si>
  <si>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</si>
  <si>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</si>
  <si>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</si>
  <si>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</si>
  <si>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</si>
  <si>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</si>
  <si>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</si>
  <si>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</si>
  <si>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</si>
  <si>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</si>
  <si>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</si>
  <si>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</si>
  <si>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</si>
  <si>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</si>
  <si>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</si>
  <si>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</si>
  <si>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</si>
  <si>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</si>
  <si>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</si>
  <si>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</si>
  <si>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</si>
  <si>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</si>
  <si>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</si>
  <si>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</si>
  <si>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</si>
  <si>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</si>
  <si>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</si>
  <si>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</si>
  <si>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</si>
  <si>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</si>
  <si>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</si>
  <si>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</si>
  <si>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</si>
  <si>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</si>
  <si>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</si>
  <si>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</si>
  <si>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</si>
  <si>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</si>
  <si>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</si>
  <si>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</si>
  <si>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</si>
  <si>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</si>
  <si>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</si>
  <si>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</si>
  <si>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</si>
  <si>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</si>
  <si>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</si>
  <si>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</si>
  <si>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</si>
  <si>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</si>
  <si>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</si>
  <si>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</si>
  <si>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</si>
  <si>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</si>
  <si>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</si>
  <si>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</si>
  <si>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</si>
  <si>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</si>
  <si>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</si>
  <si>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</si>
  <si>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</si>
  <si>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</si>
  <si>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</si>
  <si>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</si>
  <si>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</si>
  <si>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</si>
  <si>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</si>
  <si>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</si>
  <si>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</si>
  <si>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</si>
  <si>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</si>
  <si>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</si>
  <si>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</si>
  <si>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</si>
  <si>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</si>
  <si>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</si>
  <si>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</si>
  <si>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</si>
  <si>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</si>
  <si>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</si>
  <si>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</si>
  <si>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</si>
  <si>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</si>
  <si>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</si>
  <si>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</si>
  <si>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</si>
  <si>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</si>
  <si>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</si>
  <si>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</si>
  <si>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</si>
  <si>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</si>
  <si>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</si>
  <si>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</si>
  <si>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</si>
  <si>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</si>
  <si>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</si>
  <si>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</si>
  <si>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</si>
  <si>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</si>
  <si>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</si>
  <si>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</si>
  <si>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</si>
  <si>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</si>
  <si>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</si>
  <si>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</si>
  <si>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</si>
  <si>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</si>
  <si>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</si>
  <si>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</si>
  <si>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</si>
  <si>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</si>
  <si>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</si>
  <si>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</si>
  <si>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</si>
  <si>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</si>
  <si>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</si>
  <si>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</si>
  <si>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</si>
  <si>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</si>
  <si>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</si>
  <si>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</si>
  <si>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</si>
  <si>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</si>
  <si>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</si>
  <si>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</si>
  <si>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</si>
  <si>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</si>
  <si>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</si>
  <si>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</si>
  <si>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</si>
  <si>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</si>
  <si>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</si>
  <si>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</si>
  <si>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</si>
  <si>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</si>
  <si>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</si>
  <si>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</si>
  <si>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</si>
  <si>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</si>
  <si>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</si>
  <si>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</si>
  <si>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</si>
  <si>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</si>
  <si>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</si>
  <si>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</si>
  <si>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</si>
  <si>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</si>
  <si>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</si>
  <si>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</si>
  <si>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</si>
  <si>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</si>
  <si>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</si>
  <si>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</si>
  <si>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</si>
  <si>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</si>
  <si>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</si>
  <si>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</si>
  <si>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</si>
  <si>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</si>
  <si>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</si>
  <si>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</si>
  <si>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</si>
  <si>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</si>
  <si>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</si>
  <si>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</si>
  <si>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</si>
  <si>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</si>
  <si>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</si>
  <si>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</si>
  <si>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</si>
  <si>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</si>
  <si>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</si>
  <si>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</si>
  <si>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</si>
  <si>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</si>
  <si>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</si>
  <si>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</si>
  <si>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</si>
  <si>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</si>
  <si>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</si>
  <si>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</si>
  <si>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</si>
  <si>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</si>
  <si>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</si>
  <si>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</si>
  <si>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</si>
  <si>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</si>
  <si>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</si>
  <si>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</si>
  <si>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</si>
  <si>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</si>
  <si>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</si>
  <si>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</si>
  <si>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</si>
  <si>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</si>
  <si>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</si>
  <si>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</si>
  <si>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</si>
  <si>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</si>
  <si>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</si>
  <si>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</si>
  <si>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</si>
  <si>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</si>
  <si>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</si>
  <si>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</si>
  <si>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</si>
  <si>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</si>
  <si>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</si>
  <si>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</si>
  <si>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</si>
  <si>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</si>
  <si>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</si>
  <si>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</si>
  <si>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</si>
  <si>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</si>
  <si>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</si>
  <si>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</si>
  <si>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</si>
  <si>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</si>
  <si>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</si>
  <si>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</si>
  <si>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</si>
  <si>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</si>
  <si>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</si>
  <si>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</si>
  <si>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</si>
  <si>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</si>
  <si>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</si>
  <si>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</si>
  <si>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</si>
  <si>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</si>
  <si>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</si>
  <si>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</si>
  <si>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</si>
  <si>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</si>
  <si>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</si>
  <si>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</si>
  <si>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</si>
  <si>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</si>
  <si>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</si>
  <si>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</si>
  <si>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</si>
  <si>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</si>
  <si>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</si>
  <si>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</si>
  <si>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</si>
  <si>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</si>
  <si>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</si>
  <si>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</si>
  <si>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</si>
  <si>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</si>
  <si>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</si>
  <si>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</si>
  <si>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</si>
  <si>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</si>
  <si>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</si>
  <si>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</si>
  <si>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</si>
  <si>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</si>
  <si>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</si>
  <si>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</si>
  <si>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</si>
  <si>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</si>
  <si>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</si>
  <si>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</si>
  <si>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</si>
  <si>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</si>
  <si>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</si>
  <si>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</si>
  <si>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</si>
  <si>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</si>
  <si>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</si>
  <si>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</si>
  <si>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</si>
  <si>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</si>
  <si>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</si>
  <si>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</si>
  <si>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</si>
  <si>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</si>
  <si>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</si>
  <si>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</si>
  <si>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</si>
  <si>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</si>
  <si>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</si>
  <si>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</si>
  <si>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</si>
  <si>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</si>
  <si>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</si>
  <si>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</si>
  <si>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</si>
  <si>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</si>
  <si>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</si>
  <si>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</si>
  <si>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</si>
  <si>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</si>
  <si>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</si>
  <si>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</si>
  <si>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</si>
  <si>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</si>
  <si>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</si>
  <si>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</si>
  <si>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</si>
  <si>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</si>
  <si>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</si>
  <si>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</si>
  <si>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</si>
  <si>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</si>
  <si>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</si>
  <si>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</si>
  <si>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</si>
  <si>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</si>
  <si>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</si>
  <si>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</si>
  <si>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</si>
  <si>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</si>
  <si>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</si>
  <si>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</si>
  <si>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</si>
  <si>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</si>
  <si>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</si>
  <si>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</si>
  <si>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</si>
  <si>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</si>
  <si>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</si>
  <si>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</si>
  <si>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</si>
  <si>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</si>
  <si>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</si>
  <si>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</si>
  <si>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</si>
  <si>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</si>
  <si>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</si>
  <si>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</si>
  <si>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</si>
  <si>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</si>
  <si>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</si>
  <si>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</si>
  <si>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</si>
  <si>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</si>
  <si>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</si>
  <si>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</si>
  <si>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</si>
  <si>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</si>
  <si>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</si>
  <si>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</si>
  <si>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</si>
  <si>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</si>
  <si>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</si>
  <si>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</si>
  <si>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</si>
  <si>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</si>
  <si>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</si>
  <si>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</si>
  <si>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</si>
  <si>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</si>
  <si>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</si>
  <si>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</si>
  <si>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</si>
  <si>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</si>
  <si>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</si>
  <si>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</si>
  <si>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</si>
  <si>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</si>
  <si>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</si>
  <si>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</si>
  <si>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</si>
  <si>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</si>
  <si>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</si>
  <si>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</si>
  <si>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</si>
  <si>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</si>
  <si>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</si>
  <si>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</si>
  <si>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</si>
  <si>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</si>
  <si>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</si>
  <si>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</si>
  <si>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</si>
  <si>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</si>
  <si>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</si>
  <si>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</si>
  <si>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</si>
  <si>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</si>
  <si>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</si>
  <si>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</si>
  <si>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</si>
  <si>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</si>
  <si>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</si>
  <si>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</si>
  <si>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</si>
  <si>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</si>
  <si>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</si>
  <si>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</si>
  <si>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</si>
  <si>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</si>
  <si>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</si>
  <si>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</si>
  <si>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</si>
  <si>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</si>
  <si>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</si>
  <si>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</si>
  <si>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</si>
  <si>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</si>
  <si>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</si>
  <si>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</si>
  <si>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</si>
  <si>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</si>
  <si>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</si>
  <si>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</si>
  <si>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</si>
  <si>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</si>
  <si>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</si>
  <si>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</si>
  <si>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</si>
  <si>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</si>
  <si>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</si>
  <si>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</si>
  <si>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</si>
  <si>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</si>
  <si>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</si>
  <si>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</si>
  <si>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</si>
  <si>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</si>
  <si>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</si>
  <si>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</si>
  <si>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</si>
  <si>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</si>
  <si>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</si>
  <si>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</si>
  <si>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</si>
  <si>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</si>
  <si>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</si>
  <si>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</si>
  <si>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</si>
  <si>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</si>
  <si>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</si>
  <si>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</si>
  <si>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</si>
  <si>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</si>
  <si>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</si>
  <si>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</si>
  <si>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</si>
  <si>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</si>
  <si>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</si>
  <si>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</si>
  <si>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</si>
  <si>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</si>
  <si>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</si>
  <si>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</si>
  <si>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</si>
  <si>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</si>
  <si>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</si>
  <si>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</si>
  <si>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</si>
  <si>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</si>
  <si>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</si>
  <si>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</si>
  <si>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</si>
  <si>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</si>
  <si>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</si>
  <si>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</si>
  <si>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</si>
  <si>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</si>
  <si>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</si>
  <si>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</si>
  <si>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</si>
  <si>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</si>
  <si>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</si>
  <si>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</si>
  <si>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</si>
  <si>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</si>
  <si>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</si>
  <si>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</si>
  <si>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</si>
  <si>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</si>
  <si>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</si>
  <si>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</si>
  <si>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</si>
  <si>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</si>
  <si>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</si>
  <si>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</si>
  <si>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</si>
  <si>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</si>
  <si>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</si>
  <si>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</si>
  <si>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</si>
  <si>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</si>
  <si>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</si>
  <si>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</si>
  <si>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</si>
  <si>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</si>
  <si>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</si>
  <si>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</si>
  <si>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</si>
  <si>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</si>
  <si>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</si>
  <si>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</si>
  <si>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</si>
  <si>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</si>
  <si>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</si>
  <si>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</si>
  <si>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</si>
  <si>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</si>
  <si>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</si>
  <si>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</si>
  <si>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</si>
  <si>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</si>
  <si>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</si>
  <si>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</si>
  <si>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</si>
  <si>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</si>
  <si>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</si>
  <si>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</si>
  <si>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</si>
  <si>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</si>
  <si>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</si>
  <si>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</si>
  <si>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</si>
  <si>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</si>
  <si>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</si>
  <si>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</si>
  <si>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</si>
  <si>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</si>
  <si>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</si>
  <si>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</si>
  <si>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</si>
  <si>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</si>
  <si>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</si>
  <si>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</si>
  <si>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</si>
  <si>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</si>
  <si>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</si>
  <si>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</si>
  <si>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</si>
  <si>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</si>
  <si>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</si>
  <si>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</si>
  <si>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</si>
  <si>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</si>
  <si>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</si>
  <si>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</si>
  <si>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</si>
  <si>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</si>
  <si>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</si>
  <si>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</si>
  <si>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</si>
  <si>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</si>
  <si>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</si>
  <si>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</si>
  <si>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</si>
  <si>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</si>
  <si>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</si>
  <si>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</si>
  <si>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</si>
  <si>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</si>
  <si>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</si>
  <si>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</si>
  <si>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</si>
  <si>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</si>
  <si>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</si>
  <si>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</si>
  <si>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</si>
  <si>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</si>
  <si>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</si>
  <si>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</si>
  <si>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</si>
  <si>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</si>
  <si>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</si>
  <si>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</si>
  <si>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</si>
  <si>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</si>
  <si>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</si>
  <si>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</si>
  <si>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</si>
  <si>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</si>
  <si>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</si>
  <si>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</si>
  <si>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</si>
  <si>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</si>
  <si>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</si>
  <si>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</si>
  <si>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</si>
  <si>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</si>
  <si>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</si>
  <si>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</si>
  <si>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</si>
  <si>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</si>
  <si>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</si>
  <si>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</si>
  <si>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</si>
  <si>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</si>
  <si>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</si>
  <si>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</si>
  <si>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</si>
  <si>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</si>
  <si>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</si>
  <si>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</si>
  <si>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</si>
  <si>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</si>
  <si>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</si>
  <si>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</si>
  <si>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</si>
  <si>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</si>
  <si>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</si>
  <si>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</si>
  <si>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</si>
  <si>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</si>
  <si>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</si>
  <si>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</si>
  <si>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</si>
  <si>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</si>
  <si>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</si>
  <si>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</si>
  <si>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</si>
  <si>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</si>
  <si>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</si>
  <si>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</si>
  <si>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</si>
  <si>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</si>
  <si>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</si>
  <si>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</si>
  <si>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</si>
  <si>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</si>
  <si>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</si>
  <si>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</si>
  <si>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</si>
  <si>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</si>
  <si>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</si>
  <si>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</si>
  <si>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</si>
  <si>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</si>
  <si>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</si>
  <si>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</si>
  <si>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</si>
  <si>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</si>
  <si>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</si>
  <si>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</si>
  <si>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</si>
  <si>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</si>
  <si>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</si>
  <si>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</si>
  <si>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</si>
  <si>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</si>
  <si>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</si>
  <si>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</si>
  <si>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</si>
  <si>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</si>
  <si>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</si>
  <si>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</si>
  <si>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</si>
  <si>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</si>
  <si>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</si>
  <si>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</si>
  <si>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</si>
  <si>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</si>
  <si>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</si>
  <si>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</si>
  <si>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</si>
  <si>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</si>
  <si>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</si>
  <si>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</si>
  <si>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</si>
  <si>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</si>
  <si>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</si>
  <si>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</si>
  <si>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</si>
  <si>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</si>
  <si>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</si>
  <si>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</si>
  <si>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</si>
  <si>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</si>
  <si>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</si>
  <si>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</si>
  <si>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</si>
  <si>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</si>
  <si>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</si>
  <si>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</si>
  <si>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</si>
  <si>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</si>
  <si>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</si>
  <si>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</si>
  <si>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</si>
  <si>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</si>
  <si>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</si>
  <si>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</si>
  <si>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</si>
  <si>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</si>
  <si>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</si>
  <si>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</si>
  <si>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</si>
  <si>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</si>
  <si>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</si>
  <si>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</si>
  <si>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</si>
  <si>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</si>
  <si>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</si>
  <si>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</si>
  <si>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</si>
  <si>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</si>
  <si>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</si>
  <si>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</si>
  <si>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</si>
  <si>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</si>
  <si>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</si>
  <si>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</si>
  <si>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</si>
  <si>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</si>
  <si>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</si>
  <si>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</si>
  <si>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</si>
  <si>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</si>
  <si>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</si>
  <si>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</si>
  <si>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</si>
  <si>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</si>
  <si>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</si>
  <si>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</si>
  <si>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</si>
  <si>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</si>
  <si>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</si>
  <si>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</si>
  <si>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</si>
  <si>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</si>
  <si>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</si>
  <si>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</si>
  <si>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</si>
  <si>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</si>
  <si>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</si>
  <si>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</si>
  <si>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</si>
  <si>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</si>
  <si>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</si>
  <si>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</si>
  <si>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</si>
  <si>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</si>
  <si>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</si>
  <si>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</si>
  <si>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</si>
  <si>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</si>
  <si>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</si>
  <si>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</si>
  <si>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</si>
  <si>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</si>
  <si>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</si>
  <si>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</si>
  <si>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</si>
  <si>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</si>
  <si>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</si>
  <si>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</si>
  <si>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</si>
  <si>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</si>
  <si>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</si>
  <si>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</si>
  <si>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</si>
  <si>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</si>
  <si>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</si>
  <si>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</si>
  <si>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</si>
  <si>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</si>
  <si>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</si>
  <si>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</si>
  <si>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</si>
  <si>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</si>
  <si>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</si>
  <si>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</si>
  <si>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</si>
  <si>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</si>
  <si>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</si>
  <si>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</si>
  <si>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</si>
  <si>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</si>
  <si>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</si>
  <si>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</si>
  <si>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</si>
  <si>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</si>
  <si>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</si>
  <si>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</si>
  <si>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</si>
  <si>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</si>
  <si>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</si>
  <si>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</si>
  <si>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</si>
  <si>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</si>
  <si>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</si>
  <si>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</si>
  <si>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</si>
  <si>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</si>
  <si>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</si>
  <si>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</si>
  <si>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</si>
  <si>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</si>
  <si>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</si>
  <si>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</si>
  <si>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</si>
  <si>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</si>
  <si>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</si>
  <si>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</si>
  <si>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</si>
  <si>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</si>
  <si>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</si>
  <si>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</si>
  <si>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</si>
  <si>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</si>
  <si>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</si>
  <si>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</si>
  <si>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</si>
  <si>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</si>
  <si>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</si>
  <si>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</si>
  <si>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</si>
  <si>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</si>
  <si>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</si>
  <si>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</si>
  <si>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</si>
  <si>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</si>
  <si>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</si>
  <si>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</si>
  <si>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</si>
  <si>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</si>
  <si>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</si>
  <si>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</si>
  <si>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</si>
  <si>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</si>
  <si>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</si>
  <si>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</si>
  <si>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</si>
  <si>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</si>
  <si>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</si>
  <si>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</si>
  <si>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</si>
  <si>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</si>
  <si>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</si>
  <si>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</si>
  <si>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</si>
  <si>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</si>
  <si>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</si>
  <si>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</si>
  <si>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</si>
  <si>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</si>
  <si>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</si>
  <si>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</si>
  <si>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</si>
  <si>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</si>
  <si>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</si>
  <si>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</si>
  <si>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</si>
  <si>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</si>
  <si>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</si>
  <si>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</si>
  <si>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</si>
  <si>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</si>
  <si>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</si>
  <si>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</si>
  <si>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</si>
  <si>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</si>
  <si>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</si>
  <si>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</si>
  <si>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</si>
  <si>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</si>
  <si>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</si>
  <si>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</si>
  <si>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</si>
  <si>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</si>
  <si>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</si>
  <si>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</si>
  <si>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</si>
  <si>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</si>
  <si>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</si>
  <si>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</si>
  <si>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</si>
  <si>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</si>
  <si>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</si>
  <si>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</si>
  <si>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</si>
  <si>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</si>
  <si>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</si>
  <si>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</si>
  <si>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</si>
  <si>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</si>
  <si>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</si>
  <si>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</si>
  <si>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</si>
  <si>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</si>
  <si>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</si>
  <si>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</si>
  <si>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</si>
  <si>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</si>
  <si>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</si>
  <si>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</si>
  <si>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</si>
  <si>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</si>
  <si>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</si>
  <si>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</si>
  <si>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</si>
  <si>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</si>
  <si>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</si>
  <si>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</si>
  <si>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</si>
  <si>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</si>
  <si>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</si>
  <si>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</si>
  <si>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</si>
  <si>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</si>
  <si>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</si>
  <si>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</si>
  <si>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</si>
  <si>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</si>
  <si>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</si>
  <si>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</si>
  <si>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</si>
  <si>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</si>
  <si>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</si>
  <si>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</si>
  <si>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</si>
  <si>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</si>
  <si>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</si>
  <si>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</si>
  <si>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</si>
  <si>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</si>
  <si>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</si>
  <si>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</si>
  <si>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</si>
  <si>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</si>
  <si>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</si>
  <si>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</si>
  <si>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</si>
  <si>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</si>
  <si>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</si>
  <si>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</si>
  <si>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</si>
  <si>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</si>
  <si>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</si>
  <si>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</si>
  <si>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</si>
  <si>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</si>
  <si>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</si>
  <si>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</si>
  <si>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</si>
  <si>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</si>
  <si>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</si>
  <si>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</si>
  <si>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</si>
  <si>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</si>
  <si>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</si>
  <si>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</si>
  <si>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</si>
  <si>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</si>
  <si>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</si>
  <si>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</si>
  <si>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</si>
  <si>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</si>
  <si>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</si>
  <si>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</si>
  <si>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</si>
  <si>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</si>
  <si>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</si>
  <si>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</si>
  <si>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</si>
  <si>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</si>
  <si>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</si>
  <si>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</si>
  <si>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</si>
  <si>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</si>
  <si>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</si>
  <si>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</si>
  <si>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</si>
  <si>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</si>
  <si>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</si>
  <si>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</si>
  <si>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</si>
  <si>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</si>
  <si>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</si>
  <si>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</si>
  <si>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</si>
  <si>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</si>
  <si>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</si>
  <si>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</si>
  <si>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</si>
  <si>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</si>
  <si>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</si>
  <si>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</si>
  <si>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</si>
  <si>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</si>
  <si>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</si>
  <si>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</si>
  <si>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</si>
  <si>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</si>
  <si>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</si>
  <si>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</si>
  <si>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</si>
  <si>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</si>
  <si>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</si>
  <si>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</si>
  <si>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</si>
  <si>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</si>
  <si>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</si>
  <si>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</si>
  <si>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</si>
  <si>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</si>
  <si>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</si>
  <si>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</si>
  <si>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</si>
  <si>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</si>
  <si>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</si>
  <si>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</si>
  <si>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</si>
  <si>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</si>
  <si>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</si>
  <si>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</si>
  <si>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</si>
  <si>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</si>
  <si>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</si>
  <si>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</si>
  <si>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</si>
  <si>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</si>
  <si>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</si>
  <si>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</si>
  <si>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</si>
  <si>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</si>
  <si>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</si>
  <si>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</si>
  <si>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</si>
  <si>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</si>
  <si>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</si>
  <si>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</si>
  <si>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</si>
  <si>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</si>
  <si>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</si>
  <si>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</si>
  <si>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</si>
  <si>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</si>
  <si>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</si>
  <si>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</si>
  <si>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</si>
  <si>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</si>
  <si>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</si>
  <si>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</si>
  <si>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</si>
  <si>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</si>
  <si>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</si>
  <si>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</si>
  <si>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</si>
  <si>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</si>
  <si>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</si>
  <si>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</si>
  <si>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</si>
  <si>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</si>
  <si>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</si>
  <si>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</si>
  <si>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</si>
  <si>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</si>
  <si>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</si>
  <si>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</si>
  <si>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</si>
  <si>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</si>
  <si>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</si>
  <si>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</si>
  <si>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</si>
  <si>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</si>
  <si>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</si>
  <si>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</si>
  <si>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</si>
  <si>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</si>
  <si>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</si>
  <si>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</si>
  <si>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</si>
  <si>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</si>
  <si>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</si>
  <si>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</si>
  <si>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</si>
  <si>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</si>
  <si>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</si>
  <si>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</si>
  <si>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</si>
  <si>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</si>
  <si>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</si>
  <si>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</si>
  <si>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</si>
  <si>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</si>
  <si>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</si>
  <si>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</si>
  <si>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</si>
  <si>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</si>
  <si>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</si>
  <si>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</si>
  <si>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</si>
  <si>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</si>
  <si>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</si>
  <si>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</si>
  <si>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</si>
  <si>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</si>
  <si>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</si>
  <si>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</si>
  <si>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</si>
  <si>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</si>
  <si>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</si>
  <si>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</si>
  <si>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</si>
  <si>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</si>
  <si>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</si>
  <si>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</si>
  <si>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</si>
  <si>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</si>
  <si>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</si>
  <si>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</si>
  <si>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</si>
  <si>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</si>
  <si>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</si>
  <si>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</si>
  <si>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</si>
  <si>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</si>
  <si>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</si>
  <si>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</si>
  <si>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</si>
  <si>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</si>
  <si>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</si>
  <si>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</si>
  <si>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</si>
  <si>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</si>
  <si>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</si>
  <si>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</si>
  <si>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</si>
  <si>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</si>
  <si>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</si>
  <si>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</si>
  <si>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</si>
  <si>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</si>
  <si>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</si>
  <si>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</si>
  <si>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</si>
  <si>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</si>
  <si>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</si>
  <si>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</si>
  <si>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</si>
  <si>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</si>
  <si>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</si>
  <si>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</si>
  <si>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</si>
  <si>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</si>
  <si>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</si>
  <si>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</si>
  <si>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</si>
  <si>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</si>
  <si>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</si>
  <si>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</si>
  <si>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</si>
  <si>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</si>
  <si>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</si>
  <si>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</si>
  <si>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</si>
  <si>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</si>
  <si>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</si>
  <si>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</si>
  <si>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</si>
  <si>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</si>
  <si>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</si>
  <si>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</si>
  <si>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</si>
  <si>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</si>
  <si>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</si>
  <si>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</si>
  <si>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</si>
  <si>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</si>
  <si>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</si>
  <si>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</si>
  <si>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</si>
  <si>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</si>
  <si>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</si>
  <si>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</si>
  <si>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</si>
  <si>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</si>
  <si>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</si>
  <si>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</si>
  <si>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</si>
  <si>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</si>
  <si>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</si>
  <si>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</si>
  <si>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</si>
  <si>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</si>
  <si>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</si>
  <si>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</si>
  <si>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</si>
  <si>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</si>
  <si>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</si>
  <si>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</si>
  <si>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</si>
  <si>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</si>
  <si>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</si>
  <si>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</si>
  <si>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</si>
  <si>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</si>
  <si>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</si>
  <si>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</si>
  <si>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</si>
  <si>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</si>
  <si>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</si>
  <si>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</si>
  <si>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</si>
  <si>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</si>
  <si>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</si>
  <si>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</si>
  <si>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</si>
  <si>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</si>
  <si>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</si>
  <si>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</si>
  <si>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</si>
  <si>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</si>
  <si>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</si>
  <si>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</si>
  <si>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</si>
  <si>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</si>
  <si>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</si>
  <si>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</si>
  <si>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</si>
  <si>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</si>
  <si>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</si>
  <si>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</si>
  <si>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</si>
  <si>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</si>
  <si>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</si>
  <si>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</si>
  <si>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</si>
  <si>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</si>
  <si>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</si>
  <si>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</si>
  <si>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</si>
  <si>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</si>
  <si>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</si>
  <si>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</si>
  <si>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</si>
  <si>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</si>
  <si>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</si>
  <si>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</si>
  <si>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</si>
  <si>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</si>
  <si>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</si>
  <si>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</si>
  <si>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</si>
  <si>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</si>
  <si>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</si>
  <si>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</si>
  <si>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</si>
  <si>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</si>
  <si>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</si>
  <si>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</si>
  <si>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</si>
  <si>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</si>
  <si>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</si>
  <si>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</si>
  <si>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</si>
  <si>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</si>
  <si>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</si>
  <si>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</si>
  <si>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</si>
  <si>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</si>
  <si>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</si>
  <si>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</si>
  <si>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</si>
  <si>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</si>
  <si>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</si>
  <si>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</si>
  <si>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</si>
  <si>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</si>
  <si>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</si>
  <si>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</si>
  <si>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</si>
  <si>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</si>
  <si>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</si>
  <si>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</si>
  <si>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</si>
  <si>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</si>
  <si>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</si>
  <si>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</si>
  <si>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</si>
  <si>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</si>
  <si>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</si>
  <si>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</si>
  <si>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</si>
  <si>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</si>
  <si>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</si>
  <si>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</si>
  <si>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</si>
  <si>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</si>
  <si>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</si>
  <si>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</si>
  <si>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</si>
  <si>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</si>
  <si>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</si>
  <si>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</si>
  <si>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</si>
  <si>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</si>
  <si>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</si>
  <si>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</si>
  <si>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</si>
  <si>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</si>
  <si>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</si>
  <si>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</si>
  <si>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</si>
  <si>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</si>
  <si>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</si>
  <si>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</si>
  <si>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</si>
  <si>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</si>
  <si>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</si>
  <si>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</si>
  <si>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</si>
  <si>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</si>
  <si>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</si>
  <si>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</si>
  <si>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</si>
  <si>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</si>
  <si>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</si>
  <si>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</si>
  <si>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</si>
  <si>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</si>
  <si>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</si>
  <si>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</si>
  <si>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</si>
  <si>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</si>
  <si>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</si>
  <si>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</si>
  <si>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</si>
  <si>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</si>
  <si>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</si>
  <si>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</si>
  <si>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</si>
  <si>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</si>
  <si>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</si>
  <si>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</si>
  <si>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</si>
  <si>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</si>
  <si>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</si>
  <si>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</si>
  <si>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</si>
  <si>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</si>
  <si>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</si>
  <si>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</si>
  <si>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</si>
  <si>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</si>
  <si>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</si>
  <si>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</si>
  <si>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</si>
  <si>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</si>
  <si>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</si>
  <si>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</si>
  <si>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</si>
  <si>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</si>
  <si>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</si>
  <si>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</si>
  <si>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</si>
  <si>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</si>
  <si>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</si>
  <si>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</si>
  <si>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</si>
  <si>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</si>
  <si>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</si>
  <si>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</si>
  <si>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</si>
  <si>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</si>
  <si>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</si>
  <si>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</si>
  <si>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</si>
  <si>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</si>
  <si>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</si>
  <si>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</si>
  <si>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</si>
  <si>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</si>
  <si>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</si>
  <si>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</si>
  <si>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</si>
  <si>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</si>
  <si>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</si>
  <si>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</si>
  <si>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</si>
  <si>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</si>
  <si>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</si>
  <si>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</si>
  <si>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</si>
  <si>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</si>
  <si>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</si>
  <si>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</si>
  <si>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</si>
  <si>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</si>
  <si>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</si>
  <si>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</si>
  <si>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</si>
  <si>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</si>
  <si>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</si>
  <si>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</si>
  <si>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</si>
  <si>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</si>
  <si>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</si>
  <si>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</si>
  <si>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</si>
  <si>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</si>
  <si>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</si>
  <si>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</si>
  <si>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</si>
  <si>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</si>
  <si>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</si>
  <si>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</si>
  <si>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</si>
  <si>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</si>
  <si>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</si>
  <si>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</si>
  <si>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</si>
  <si>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</si>
  <si>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</si>
  <si>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</si>
  <si>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</si>
  <si>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</si>
  <si>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</si>
  <si>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</si>
  <si>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</si>
  <si>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</si>
  <si>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</si>
  <si>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</si>
  <si>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</si>
  <si>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</si>
  <si>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</si>
  <si>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</si>
  <si>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</si>
  <si>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</si>
  <si>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</si>
  <si>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</si>
  <si>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</si>
  <si>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</si>
  <si>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</si>
  <si>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</si>
  <si>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</si>
  <si>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</si>
  <si>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</si>
  <si>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</si>
  <si>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</si>
  <si>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</si>
  <si>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</si>
  <si>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</si>
  <si>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</si>
  <si>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</si>
  <si>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</si>
  <si>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</si>
  <si>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</si>
  <si>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</si>
  <si>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</si>
  <si>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</si>
  <si>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</si>
  <si>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</si>
  <si>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</si>
  <si>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</si>
  <si>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</si>
  <si>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</si>
  <si>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</si>
  <si>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</si>
  <si>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</si>
  <si>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</si>
  <si>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</si>
  <si>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</si>
  <si>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</si>
  <si>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</si>
  <si>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</si>
  <si>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</si>
  <si>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</si>
  <si>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</si>
  <si>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</si>
  <si>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</si>
  <si>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</si>
  <si>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</si>
  <si>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</si>
  <si>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</si>
  <si>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</si>
  <si>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</si>
  <si>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</si>
  <si>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</si>
  <si>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</si>
  <si>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</si>
  <si>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</si>
  <si>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</si>
  <si>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</si>
  <si>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</si>
  <si>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</si>
  <si>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</si>
  <si>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</si>
  <si>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</si>
  <si>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</si>
  <si>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</si>
  <si>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</si>
  <si>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</si>
  <si>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</si>
  <si>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</si>
  <si>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</si>
  <si>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</si>
  <si>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</si>
  <si>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</si>
  <si>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</si>
  <si>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</si>
  <si>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</si>
  <si>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</si>
  <si>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</si>
  <si>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</si>
  <si>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</si>
  <si>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</si>
  <si>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</si>
  <si>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</si>
  <si>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</si>
  <si>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</si>
  <si>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</si>
  <si>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</si>
  <si>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</si>
  <si>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</si>
  <si>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</si>
  <si>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</si>
  <si>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</si>
  <si>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</si>
  <si>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</si>
  <si>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</si>
  <si>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</si>
  <si>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</si>
  <si>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</si>
  <si>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</si>
  <si>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</si>
  <si>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</si>
  <si>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</si>
  <si>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</si>
  <si>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</si>
  <si>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</si>
  <si>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</si>
  <si>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</si>
  <si>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</si>
  <si>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</si>
  <si>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</si>
  <si>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</si>
  <si>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</si>
  <si>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</si>
  <si>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</si>
  <si>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</si>
  <si>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</si>
  <si>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</si>
  <si>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</si>
  <si>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</si>
  <si>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</si>
  <si>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</si>
  <si>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</si>
  <si>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</si>
  <si>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</si>
  <si>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</si>
  <si>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</si>
  <si>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</si>
  <si>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</si>
  <si>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</si>
  <si>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</si>
  <si>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</si>
  <si>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</si>
  <si>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</si>
  <si>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</si>
  <si>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</si>
  <si>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</si>
  <si>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</si>
  <si>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</si>
  <si>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</si>
  <si>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</si>
  <si>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</si>
  <si>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</si>
  <si>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</si>
  <si>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</si>
  <si>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</si>
  <si>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</si>
  <si>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</si>
  <si>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</si>
  <si>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</si>
  <si>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</si>
  <si>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</si>
  <si>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</si>
  <si>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</si>
  <si>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</si>
  <si>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</si>
  <si>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</si>
  <si>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</si>
  <si>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</si>
  <si>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</si>
  <si>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</si>
  <si>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</si>
  <si>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</si>
  <si>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</si>
  <si>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</si>
  <si>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</si>
  <si>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</si>
  <si>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</si>
  <si>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</si>
  <si>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</si>
  <si>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</si>
  <si>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</si>
  <si>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</si>
  <si>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</si>
  <si>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</si>
  <si>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</si>
  <si>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</si>
  <si>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</si>
  <si>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</si>
  <si>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</si>
  <si>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</si>
  <si>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</si>
  <si>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</si>
  <si>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</si>
  <si>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</si>
  <si>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</si>
  <si>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</si>
  <si>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</si>
  <si>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</si>
  <si>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</si>
  <si>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</si>
  <si>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</si>
  <si>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</si>
  <si>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</si>
  <si>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</si>
  <si>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</si>
  <si>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</si>
  <si>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</si>
  <si>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</si>
  <si>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</si>
  <si>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</si>
  <si>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</si>
  <si>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</si>
  <si>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</si>
  <si>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</si>
  <si>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</si>
  <si>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</si>
  <si>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</si>
  <si>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</si>
  <si>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</si>
  <si>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</si>
  <si>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</si>
  <si>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</si>
  <si>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</si>
  <si>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</si>
  <si>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</si>
  <si>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</si>
  <si>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</si>
  <si>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</si>
  <si>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</si>
  <si>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</si>
  <si>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</si>
  <si>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</si>
  <si>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</si>
  <si>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</si>
  <si>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</si>
  <si>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</si>
  <si>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</si>
  <si>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</si>
  <si>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</si>
  <si>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</si>
  <si>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</si>
  <si>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</si>
  <si>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</si>
  <si>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</si>
  <si>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</si>
  <si>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</si>
  <si>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</si>
  <si>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</si>
  <si>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</si>
  <si>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</si>
  <si>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</si>
  <si>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</si>
  <si>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</si>
  <si>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</si>
  <si>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</si>
  <si>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</si>
  <si>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</si>
  <si>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</si>
  <si>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</si>
  <si>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</si>
  <si>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</si>
  <si>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</si>
  <si>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</si>
  <si>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</si>
  <si>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</si>
  <si>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</si>
  <si>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</si>
  <si>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</si>
  <si>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</si>
  <si>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</si>
  <si>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</si>
  <si>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</si>
  <si>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</si>
  <si>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</si>
  <si>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</si>
  <si>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</si>
  <si>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</si>
  <si>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</si>
  <si>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</si>
  <si>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</si>
  <si>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</si>
  <si>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</si>
  <si>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</si>
  <si>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</si>
  <si>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</si>
  <si>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</si>
  <si>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</si>
  <si>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</si>
  <si>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</si>
  <si>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</si>
  <si>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</si>
  <si>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</si>
  <si>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</si>
  <si>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</si>
  <si>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</si>
  <si>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</si>
  <si>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</si>
  <si>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</si>
  <si>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</si>
  <si>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</si>
  <si>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</si>
  <si>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</si>
  <si>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</si>
  <si>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</si>
  <si>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</si>
  <si>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</si>
  <si>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</si>
  <si>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</si>
  <si>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</si>
  <si>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</si>
  <si>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</si>
  <si>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</si>
  <si>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</si>
  <si>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</si>
  <si>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</si>
  <si>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</si>
  <si>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</si>
  <si>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</si>
  <si>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</si>
  <si>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</si>
  <si>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</si>
  <si>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</si>
  <si>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</si>
  <si>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</si>
  <si>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</si>
  <si>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</si>
  <si>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</si>
  <si>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</si>
  <si>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</si>
  <si>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</si>
  <si>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</si>
  <si>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</si>
  <si>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</si>
  <si>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</si>
  <si>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</si>
  <si>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</si>
  <si>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</si>
  <si>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</si>
  <si>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</si>
  <si>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</si>
  <si>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</si>
  <si>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</si>
  <si>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</si>
  <si>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</si>
  <si>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</si>
  <si>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</si>
  <si>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</si>
  <si>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</si>
  <si>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</si>
  <si>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</si>
  <si>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</si>
  <si>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</si>
  <si>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</si>
  <si>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</si>
  <si>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</si>
  <si>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</si>
  <si>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</si>
  <si>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</si>
  <si>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</si>
  <si>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</si>
  <si>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</si>
  <si>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</si>
  <si>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</si>
  <si>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</si>
  <si>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</si>
  <si>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</si>
  <si>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</si>
  <si>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</si>
  <si>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</si>
  <si>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</si>
  <si>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</si>
  <si>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</si>
  <si>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</si>
  <si>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</si>
  <si>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</si>
  <si>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</si>
  <si>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</si>
  <si>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</si>
  <si>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</si>
  <si>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</si>
  <si>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</si>
  <si>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</si>
  <si>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</si>
  <si>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</si>
  <si>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</si>
  <si>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</si>
  <si>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</si>
  <si>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</si>
  <si>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</si>
  <si>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</si>
  <si>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</si>
  <si>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</si>
  <si>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</si>
  <si>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</si>
  <si>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</si>
  <si>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</si>
  <si>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</si>
  <si>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</si>
  <si>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</si>
  <si>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</si>
  <si>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</si>
  <si>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</si>
  <si>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</si>
  <si>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</si>
  <si>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</si>
  <si>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</si>
  <si>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</si>
  <si>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</si>
  <si>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</si>
  <si>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</si>
  <si>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</si>
  <si>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</si>
  <si>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</si>
  <si>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</si>
  <si>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</si>
  <si>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</si>
  <si>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</si>
  <si>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</si>
  <si>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</si>
  <si>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</si>
  <si>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</si>
  <si>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</si>
  <si>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</si>
  <si>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</si>
  <si>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</si>
  <si>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</si>
  <si>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</si>
  <si>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</si>
  <si>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</si>
  <si>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</si>
  <si>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</si>
  <si>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</si>
  <si>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</si>
  <si>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</si>
  <si>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</si>
  <si>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</si>
  <si>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</si>
  <si>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</si>
  <si>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</si>
  <si>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</si>
  <si>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</si>
  <si>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</si>
  <si>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</si>
  <si>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</si>
  <si>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</si>
  <si>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</si>
  <si>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</si>
  <si>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</si>
  <si>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</si>
  <si>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</si>
  <si>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</si>
  <si>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</si>
  <si>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</si>
  <si>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</si>
  <si>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</si>
  <si>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</si>
  <si>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</si>
  <si>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</si>
  <si>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</si>
  <si>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</si>
  <si>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</si>
  <si>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</si>
  <si>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</si>
  <si>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</si>
  <si>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</si>
  <si>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</si>
  <si>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</si>
  <si>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</si>
  <si>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</si>
  <si>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</si>
  <si>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</si>
  <si>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</si>
  <si>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</si>
  <si>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</si>
  <si>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</si>
  <si>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</si>
  <si>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</si>
  <si>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</si>
  <si>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</si>
  <si>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</si>
  <si>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</si>
  <si>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</si>
  <si>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</si>
  <si>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</si>
  <si>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</si>
  <si>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</si>
  <si>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</si>
  <si>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</si>
  <si>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</si>
  <si>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</si>
  <si>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</si>
  <si>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</si>
  <si>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</si>
  <si>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</si>
  <si>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</si>
  <si>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</si>
  <si>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</si>
  <si>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</si>
  <si>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</si>
  <si>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</si>
  <si>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</si>
  <si>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</si>
  <si>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</si>
  <si>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</si>
  <si>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</si>
  <si>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</si>
  <si>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</si>
  <si>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</si>
  <si>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</si>
  <si>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</si>
  <si>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</si>
  <si>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</si>
  <si>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</si>
  <si>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</si>
  <si>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</si>
  <si>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</si>
  <si>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</si>
  <si>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</si>
  <si>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</si>
  <si>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</si>
  <si>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</si>
  <si>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</si>
  <si>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</si>
  <si>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</si>
  <si>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</si>
  <si>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</si>
  <si>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</si>
  <si>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</si>
  <si>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</si>
  <si>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</si>
  <si>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</si>
  <si>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</si>
  <si>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</si>
  <si>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</si>
  <si>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</si>
  <si>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</si>
  <si>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</si>
  <si>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</si>
  <si>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</si>
  <si>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</si>
  <si>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</si>
  <si>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</si>
  <si>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</si>
  <si>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</si>
  <si>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</si>
  <si>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</si>
  <si>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</si>
  <si>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</si>
  <si>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</si>
  <si>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</si>
  <si>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</si>
  <si>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</si>
  <si>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</si>
  <si>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</si>
  <si>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</si>
  <si>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</si>
  <si>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</si>
  <si>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</si>
  <si>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</si>
  <si>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</si>
  <si>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</si>
  <si>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</si>
  <si>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</si>
  <si>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</si>
  <si>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</si>
  <si>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</si>
  <si>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</si>
  <si>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</si>
  <si>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</si>
  <si>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</si>
  <si>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</si>
  <si>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</si>
  <si>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</si>
  <si>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</si>
  <si>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</si>
  <si>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</si>
  <si>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</si>
  <si>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</si>
  <si>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</si>
  <si>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</si>
  <si>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</si>
  <si>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</si>
  <si>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</si>
  <si>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</si>
  <si>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</si>
  <si>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</si>
  <si>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</si>
  <si>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</si>
  <si>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</si>
  <si>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</si>
  <si>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</si>
  <si>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</si>
  <si>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</si>
  <si>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</si>
  <si>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</si>
  <si>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</si>
  <si>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</si>
  <si>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</si>
  <si>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</si>
  <si>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</si>
  <si>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</si>
  <si>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</si>
  <si>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</si>
  <si>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</si>
  <si>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</si>
  <si>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</si>
  <si>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</si>
  <si>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</si>
  <si>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</si>
  <si>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</si>
  <si>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</si>
  <si>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</si>
  <si>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</si>
  <si>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</si>
  <si>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</si>
  <si>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</si>
  <si>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</si>
  <si>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</si>
  <si>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</si>
  <si>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</si>
  <si>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</si>
  <si>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</si>
  <si>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</si>
  <si>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</si>
  <si>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</si>
  <si>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</si>
  <si>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</si>
  <si>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</si>
  <si>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</si>
  <si>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</si>
  <si>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</si>
  <si>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</si>
  <si>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</si>
  <si>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</si>
  <si>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</si>
  <si>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</si>
  <si>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</si>
  <si>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</si>
  <si>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</si>
  <si>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</si>
  <si>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</si>
  <si>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</si>
  <si>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</si>
  <si>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</si>
  <si>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</si>
  <si>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</si>
  <si>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</si>
  <si>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</si>
  <si>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</si>
  <si>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</si>
  <si>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</si>
  <si>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</si>
  <si>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</si>
  <si>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</si>
  <si>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</si>
  <si>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</si>
  <si>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</si>
  <si>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</si>
  <si>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</si>
  <si>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</si>
  <si>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</si>
  <si>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</si>
  <si>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</si>
  <si>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</si>
  <si>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</si>
  <si>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</si>
  <si>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</si>
  <si>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</si>
  <si>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</si>
  <si>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</si>
  <si>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</si>
  <si>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</si>
  <si>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</si>
  <si>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</si>
  <si>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</si>
  <si>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</si>
  <si>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</si>
  <si>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</si>
  <si>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</si>
  <si>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</si>
  <si>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</si>
  <si>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</si>
  <si>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</si>
  <si>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</si>
  <si>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</si>
  <si>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</si>
  <si>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</si>
  <si>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</si>
  <si>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</si>
  <si>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</si>
  <si>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</si>
  <si>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</si>
  <si>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</si>
  <si>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</si>
  <si>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</si>
  <si>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</si>
  <si>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</si>
  <si>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</si>
  <si>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</si>
  <si>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</si>
  <si>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</si>
  <si>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</si>
  <si>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</si>
  <si>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</si>
  <si>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</si>
  <si>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</si>
  <si>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</si>
  <si>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</si>
  <si>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</si>
  <si>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</si>
  <si>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</si>
  <si>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</si>
  <si>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</si>
  <si>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</si>
  <si>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</si>
  <si>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</si>
  <si>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</si>
  <si>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</si>
  <si>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</si>
  <si>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</si>
  <si>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</si>
  <si>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</si>
  <si>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</si>
  <si>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</si>
  <si>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</si>
  <si>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</si>
  <si>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</si>
  <si>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</si>
  <si>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</si>
  <si>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</si>
  <si>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</si>
  <si>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</si>
  <si>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</si>
  <si>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</si>
  <si>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</si>
  <si>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</si>
  <si>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</si>
  <si>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</si>
  <si>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</si>
  <si>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</si>
  <si>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</si>
  <si>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</si>
  <si>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</si>
  <si>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</si>
  <si>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</si>
  <si>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</si>
  <si>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</si>
  <si>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</si>
  <si>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</si>
  <si>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</si>
  <si>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</si>
  <si>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</si>
  <si>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</si>
  <si>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</si>
  <si>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</si>
  <si>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</si>
  <si>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</si>
  <si>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</si>
  <si>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</si>
  <si>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</si>
  <si>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</si>
  <si>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</si>
  <si>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</si>
  <si>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</si>
  <si>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</si>
  <si>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</si>
  <si>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</si>
  <si>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</si>
  <si>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</si>
  <si>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</si>
  <si>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</si>
  <si>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</si>
  <si>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</si>
  <si>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</si>
  <si>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</si>
  <si>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</si>
  <si>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</si>
  <si>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</si>
  <si>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</si>
  <si>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</si>
  <si>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</si>
  <si>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</si>
  <si>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</si>
  <si>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</si>
  <si>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</si>
  <si>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</si>
  <si>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</si>
  <si>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</si>
  <si>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</si>
  <si>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</si>
  <si>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</si>
  <si>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</si>
  <si>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</si>
  <si>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</si>
  <si>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</si>
  <si>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</si>
  <si>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</si>
  <si>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</si>
  <si>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</si>
  <si>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</si>
  <si>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</si>
  <si>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</si>
  <si>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</si>
  <si>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</si>
  <si>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</si>
  <si>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</si>
  <si>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</si>
  <si>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</si>
  <si>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</si>
  <si>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</si>
  <si>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</si>
  <si>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</si>
  <si>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</si>
  <si>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</si>
  <si>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</si>
  <si>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</si>
  <si>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</si>
  <si>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</si>
  <si>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</si>
  <si>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</si>
  <si>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</si>
  <si>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</si>
  <si>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</si>
  <si>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</si>
  <si>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</si>
  <si>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</si>
  <si>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</si>
  <si>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</si>
  <si>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</si>
  <si>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</si>
  <si>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</si>
  <si>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</si>
  <si>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</si>
  <si>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</si>
  <si>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</si>
  <si>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</si>
  <si>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</si>
  <si>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</si>
  <si>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</si>
  <si>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</si>
  <si>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</si>
  <si>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</si>
  <si>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</si>
  <si>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</si>
  <si>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</si>
  <si>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</si>
  <si>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</si>
  <si>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</si>
  <si>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</si>
  <si>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</si>
  <si>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</si>
  <si>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</si>
  <si>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</si>
  <si>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</si>
  <si>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</si>
  <si>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</si>
  <si>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</si>
  <si>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</si>
  <si>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</si>
  <si>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</si>
  <si>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</si>
  <si>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</si>
  <si>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</si>
  <si>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</si>
  <si>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</si>
  <si>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</si>
  <si>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</si>
  <si>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</si>
  <si>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</si>
  <si>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</si>
  <si>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</si>
  <si>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</si>
  <si>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</si>
  <si>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</si>
  <si>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</si>
  <si>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</si>
  <si>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</si>
  <si>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</si>
  <si>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</si>
  <si>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</si>
  <si>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</si>
  <si>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</si>
  <si>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</si>
  <si>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</si>
  <si>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</si>
  <si>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</si>
  <si>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</si>
  <si>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</si>
  <si>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</si>
  <si>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</si>
  <si>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</si>
  <si>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</si>
  <si>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</si>
  <si>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</si>
  <si>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</si>
  <si>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</si>
  <si>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</si>
  <si>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</si>
  <si>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</si>
  <si>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</si>
  <si>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</si>
  <si>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</si>
  <si>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</si>
  <si>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</si>
  <si>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</si>
  <si>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</si>
  <si>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</si>
  <si>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</si>
  <si>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</si>
  <si>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</si>
  <si>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</si>
  <si>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</si>
  <si>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</si>
  <si>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</si>
  <si>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</si>
  <si>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</si>
  <si>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</si>
  <si>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</si>
  <si>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</si>
  <si>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</si>
  <si>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</si>
  <si>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</si>
  <si>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</si>
  <si>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</si>
  <si>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</si>
  <si>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</si>
  <si>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</si>
  <si>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</si>
  <si>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</si>
  <si>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</si>
  <si>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</si>
  <si>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</si>
  <si>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</si>
  <si>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</si>
  <si>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</si>
  <si>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</si>
  <si>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</si>
  <si>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</si>
  <si>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</si>
  <si>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</si>
  <si>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</si>
  <si>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</si>
  <si>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</si>
  <si>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</si>
  <si>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</si>
  <si>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</si>
  <si>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</si>
  <si>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</si>
  <si>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</si>
  <si>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</si>
  <si>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</si>
  <si>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</si>
  <si>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</si>
  <si>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</si>
  <si>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</si>
  <si>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</si>
  <si>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</si>
  <si>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</si>
  <si>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</si>
  <si>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</si>
  <si>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</si>
  <si>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</si>
  <si>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</si>
  <si>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</si>
  <si>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</si>
  <si>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</si>
  <si>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</si>
  <si>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</si>
  <si>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</si>
  <si>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</si>
  <si>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</si>
  <si>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</si>
  <si>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</si>
  <si>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</si>
  <si>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</si>
  <si>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</si>
  <si>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</si>
  <si>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</si>
  <si>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</si>
  <si>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</si>
  <si>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</si>
  <si>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</si>
  <si>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</si>
  <si>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</si>
  <si>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</si>
  <si>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</si>
  <si>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</si>
  <si>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</si>
  <si>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</si>
  <si>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</si>
  <si>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</si>
  <si>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</si>
  <si>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</si>
  <si>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</si>
  <si>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</si>
  <si>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</si>
  <si>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</si>
  <si>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</si>
  <si>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</si>
  <si>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</si>
  <si>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</si>
  <si>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</si>
  <si>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</si>
  <si>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</si>
  <si>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</si>
  <si>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</si>
  <si>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</si>
  <si>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</si>
  <si>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</si>
  <si>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</si>
  <si>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</si>
  <si>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</si>
  <si>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</si>
  <si>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</si>
  <si>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</si>
  <si>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</si>
  <si>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</si>
  <si>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</si>
  <si>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</si>
  <si>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</si>
  <si>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</si>
  <si>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</si>
  <si>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</si>
  <si>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</si>
  <si>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</si>
  <si>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</si>
  <si>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</si>
  <si>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</si>
  <si>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</si>
  <si>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</si>
  <si>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</si>
  <si>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</si>
  <si>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</si>
  <si>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</si>
  <si>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</si>
  <si>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</si>
  <si>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</si>
  <si>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</si>
  <si>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</si>
  <si>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</si>
  <si>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</si>
  <si>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</si>
  <si>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</si>
  <si>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</si>
  <si>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</si>
  <si>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</si>
  <si>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</si>
  <si>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</si>
  <si>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</si>
  <si>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</si>
  <si>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</si>
  <si>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</si>
  <si>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</si>
  <si>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</si>
  <si>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</si>
  <si>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</si>
  <si>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</si>
  <si>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</si>
  <si>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</si>
  <si>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</si>
  <si>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</si>
  <si>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</si>
  <si>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</si>
  <si>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</si>
  <si>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</si>
  <si>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</si>
  <si>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</si>
  <si>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</si>
  <si>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</si>
  <si>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</si>
  <si>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</si>
  <si>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</si>
  <si>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</si>
  <si>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</si>
  <si>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</si>
  <si>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</si>
  <si>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</si>
  <si>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</si>
  <si>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</si>
  <si>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</si>
  <si>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</si>
  <si>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</si>
  <si>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</si>
  <si>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</si>
  <si>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</si>
  <si>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</si>
  <si>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</si>
  <si>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</si>
  <si>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</si>
  <si>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</si>
  <si>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</si>
  <si>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</si>
  <si>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</si>
  <si>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</si>
  <si>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</si>
  <si>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</si>
  <si>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</si>
  <si>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</si>
  <si>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</si>
  <si>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</si>
  <si>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</si>
  <si>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</si>
  <si>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</si>
  <si>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</si>
  <si>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</si>
  <si>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</si>
  <si>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</si>
  <si>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</si>
  <si>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</si>
  <si>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</si>
  <si>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</si>
  <si>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</si>
  <si>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</si>
  <si>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</si>
  <si>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</si>
  <si>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</si>
  <si>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</si>
  <si>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</si>
  <si>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</si>
  <si>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</si>
  <si>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</si>
  <si>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</si>
  <si>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</si>
  <si>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</si>
  <si>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</si>
  <si>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</si>
  <si>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</si>
  <si>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</si>
  <si>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</si>
  <si>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</si>
  <si>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</si>
  <si>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</si>
  <si>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</si>
  <si>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</si>
  <si>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</si>
  <si>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</si>
  <si>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</si>
  <si>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</si>
  <si>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</si>
  <si>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</si>
  <si>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</si>
  <si>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</si>
  <si>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</si>
  <si>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</si>
  <si>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</si>
  <si>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</si>
  <si>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</si>
  <si>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</si>
  <si>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</si>
  <si>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</si>
  <si>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</si>
  <si>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</si>
  <si>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</si>
  <si>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</si>
  <si>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</si>
  <si>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</si>
  <si>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</si>
  <si>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</si>
  <si>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</si>
  <si>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</si>
  <si>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</si>
  <si>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</si>
  <si>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</si>
  <si>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</si>
  <si>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</si>
  <si>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</si>
  <si>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</si>
  <si>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</si>
  <si>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</si>
  <si>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</si>
  <si>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</si>
  <si>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</si>
  <si>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</si>
  <si>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</si>
  <si>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</si>
  <si>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</si>
  <si>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</si>
  <si>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</si>
  <si>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</si>
  <si>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</si>
  <si>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</si>
  <si>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</si>
  <si>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</si>
  <si>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</si>
  <si>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</si>
  <si>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</si>
  <si>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</si>
  <si>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</si>
  <si>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</si>
  <si>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</si>
  <si>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</si>
  <si>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</si>
  <si>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</si>
  <si>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</si>
  <si>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</si>
  <si>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</si>
  <si>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</si>
  <si>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</si>
  <si>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</si>
  <si>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</si>
  <si>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</si>
  <si>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</si>
  <si>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</si>
  <si>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</si>
  <si>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</si>
  <si>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</si>
  <si>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</si>
  <si>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</si>
  <si>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</si>
  <si>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</si>
  <si>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</si>
  <si>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</si>
  <si>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</si>
  <si>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</si>
  <si>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</si>
  <si>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</si>
  <si>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</si>
  <si>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</si>
  <si>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</si>
  <si>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</si>
  <si>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</si>
  <si>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</si>
  <si>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</si>
  <si>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</si>
  <si>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</si>
  <si>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</si>
  <si>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</si>
  <si>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</si>
  <si>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</si>
  <si>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</si>
  <si>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</si>
  <si>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</si>
  <si>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</si>
  <si>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</si>
  <si>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</si>
  <si>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</si>
  <si>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</si>
  <si>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</si>
  <si>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</si>
  <si>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</si>
  <si>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</si>
  <si>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</si>
  <si>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</si>
  <si>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</si>
  <si>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</si>
  <si>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</si>
  <si>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</si>
  <si>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</si>
  <si>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</si>
  <si>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</si>
  <si>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</si>
  <si>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</si>
  <si>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</si>
  <si>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</si>
  <si>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</si>
  <si>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</si>
  <si>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</si>
  <si>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</si>
  <si>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</si>
  <si>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</si>
  <si>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</si>
  <si>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</si>
  <si>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</si>
  <si>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</si>
  <si>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</si>
  <si>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</si>
  <si>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</si>
  <si>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</si>
  <si>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</si>
  <si>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</si>
  <si>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</si>
  <si>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</si>
  <si>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</si>
  <si>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</si>
  <si>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</si>
  <si>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</si>
  <si>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</si>
  <si>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</si>
  <si>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</si>
  <si>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</si>
  <si>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</si>
  <si>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</si>
  <si>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</si>
  <si>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</si>
  <si>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</si>
  <si>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</si>
  <si>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</si>
  <si>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</si>
  <si>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</si>
  <si>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</si>
  <si>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</si>
  <si>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</si>
  <si>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</si>
  <si>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</si>
  <si>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</si>
  <si>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</si>
  <si>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</si>
  <si>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</si>
  <si>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</si>
  <si>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</si>
  <si>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</si>
  <si>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</si>
  <si>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</si>
  <si>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</si>
  <si>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</si>
  <si>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</si>
  <si>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</si>
  <si>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</si>
  <si>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</si>
  <si>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</si>
  <si>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</si>
  <si>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</si>
  <si>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</si>
  <si>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</si>
  <si>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</si>
  <si>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</si>
  <si>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</si>
  <si>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</si>
  <si>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</si>
  <si>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</si>
  <si>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</si>
  <si>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</si>
  <si>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</si>
  <si>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</si>
  <si>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</si>
  <si>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</si>
  <si>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</si>
  <si>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</si>
  <si>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</si>
  <si>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</si>
  <si>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</si>
  <si>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</si>
  <si>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</si>
  <si>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</si>
  <si>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</si>
  <si>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</si>
  <si>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</si>
  <si>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</si>
  <si>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</si>
  <si>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</si>
  <si>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</si>
  <si>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</si>
  <si>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</si>
  <si>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</si>
  <si>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</si>
  <si>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</si>
  <si>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</si>
  <si>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</si>
  <si>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</si>
  <si>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</si>
  <si>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</si>
  <si>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</si>
  <si>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</si>
  <si>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</si>
  <si>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</si>
  <si>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</si>
  <si>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</si>
  <si>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</si>
  <si>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</si>
  <si>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</si>
  <si>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</si>
  <si>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</si>
  <si>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</si>
  <si>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</si>
  <si>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</si>
  <si>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</si>
  <si>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</si>
  <si>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</si>
  <si>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</si>
  <si>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</si>
  <si>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</si>
  <si>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</si>
  <si>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</si>
  <si>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</si>
  <si>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</si>
  <si>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</si>
  <si>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</si>
  <si>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</si>
  <si>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</si>
  <si>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</si>
  <si>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</si>
  <si>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</si>
  <si>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</si>
  <si>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</si>
  <si>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</si>
  <si>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</si>
  <si>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</si>
  <si>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</si>
  <si>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</si>
  <si>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</si>
  <si>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</si>
  <si>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</si>
  <si>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</si>
  <si>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</si>
  <si>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</si>
  <si>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</si>
  <si>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</si>
  <si>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</si>
  <si>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</si>
  <si>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</si>
  <si>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</si>
  <si>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</si>
  <si>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</si>
  <si>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</si>
  <si>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</si>
  <si>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</si>
  <si>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</si>
  <si>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</si>
  <si>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</si>
  <si>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</si>
  <si>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</si>
  <si>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</si>
  <si>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</si>
  <si>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</si>
  <si>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</si>
  <si>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</si>
  <si>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</si>
  <si>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</si>
  <si>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</si>
  <si>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</si>
  <si>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</si>
  <si>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</si>
  <si>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</si>
  <si>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</si>
  <si>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</si>
  <si>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</si>
  <si>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</si>
  <si>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</si>
  <si>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</si>
  <si>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</si>
  <si>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</si>
  <si>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</si>
  <si>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</si>
  <si>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</si>
  <si>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</si>
  <si>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</si>
  <si>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</si>
  <si>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</si>
  <si>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</si>
  <si>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</si>
  <si>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</si>
  <si>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</si>
  <si>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</si>
  <si>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</si>
  <si>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</si>
  <si>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</si>
  <si>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</si>
  <si>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</si>
  <si>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</si>
  <si>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</si>
  <si>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</si>
  <si>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</si>
  <si>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</si>
  <si>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</si>
  <si>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</si>
  <si>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</si>
  <si>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</si>
  <si>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</si>
  <si>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</si>
  <si>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</si>
  <si>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</si>
  <si>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</si>
  <si>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</si>
  <si>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</si>
  <si>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</si>
  <si>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</si>
  <si>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</si>
  <si>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</si>
  <si>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</si>
  <si>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</si>
  <si>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</si>
  <si>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</si>
  <si>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</si>
  <si>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</si>
  <si>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</si>
  <si>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</si>
  <si>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</si>
  <si>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</si>
  <si>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</si>
  <si>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</si>
  <si>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</si>
  <si>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</si>
  <si>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</si>
  <si>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</si>
  <si>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</si>
  <si>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</si>
  <si>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</si>
  <si>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</si>
  <si>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</si>
  <si>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</si>
  <si>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</si>
  <si>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</si>
  <si>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</si>
  <si>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</si>
  <si>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</si>
  <si>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</si>
  <si>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</si>
  <si>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</si>
  <si>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</si>
  <si>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</si>
  <si>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</si>
  <si>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</si>
  <si>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</si>
  <si>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</si>
  <si>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</si>
  <si>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</si>
  <si>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</si>
  <si>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</si>
  <si>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</si>
  <si>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</si>
  <si>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</si>
  <si>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</si>
  <si>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</si>
  <si>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</si>
  <si>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</si>
  <si>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</si>
  <si>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</si>
  <si>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</si>
  <si>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</si>
  <si>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</si>
  <si>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</si>
  <si>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</si>
  <si>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</si>
  <si>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</si>
  <si>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</si>
  <si>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</si>
  <si>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</si>
  <si>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</si>
  <si>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</si>
  <si>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</si>
  <si>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</si>
  <si>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</si>
  <si>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</si>
  <si>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</si>
  <si>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</si>
  <si>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</si>
  <si>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</si>
  <si>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</si>
  <si>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</si>
  <si>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</si>
  <si>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</si>
  <si>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</si>
  <si>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</si>
  <si>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</si>
  <si>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</si>
  <si>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</si>
  <si>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</si>
  <si>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</si>
  <si>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</si>
  <si>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</si>
  <si>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</si>
  <si>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</si>
  <si>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</si>
  <si>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</si>
  <si>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</si>
  <si>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</si>
  <si>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</si>
  <si>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</si>
  <si>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</si>
  <si>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</si>
  <si>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</si>
  <si>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</si>
  <si>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</si>
  <si>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</si>
  <si>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</si>
  <si>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</si>
  <si>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</si>
  <si>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</si>
  <si>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</si>
  <si>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</si>
  <si>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</si>
  <si>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</si>
  <si>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</si>
  <si>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</si>
  <si>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</si>
  <si>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</si>
  <si>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</si>
  <si>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</si>
  <si>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</si>
  <si>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</si>
  <si>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</si>
  <si>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</si>
  <si>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</si>
  <si>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</si>
  <si>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</si>
  <si>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</si>
  <si>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</si>
  <si>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</si>
  <si>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</si>
  <si>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</si>
  <si>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</si>
  <si>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</si>
  <si>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</si>
  <si>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</si>
  <si>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</si>
  <si>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</si>
  <si>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</si>
  <si>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</si>
  <si>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</si>
  <si>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</si>
  <si>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</si>
  <si>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</si>
  <si>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</si>
  <si>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</si>
  <si>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</si>
  <si>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</si>
  <si>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</si>
  <si>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</si>
  <si>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</si>
  <si>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</si>
  <si>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</si>
  <si>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</si>
  <si>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</si>
  <si>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</si>
  <si>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</si>
  <si>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</si>
  <si>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</si>
  <si>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</si>
  <si>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</si>
  <si>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</si>
  <si>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</si>
  <si>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</si>
  <si>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</si>
  <si>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</si>
  <si>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</si>
  <si>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</si>
  <si>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</si>
  <si>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</si>
  <si>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</si>
  <si>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</si>
  <si>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</si>
  <si>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</si>
  <si>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</si>
  <si>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</si>
  <si>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</si>
  <si>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</si>
  <si>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</si>
  <si>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</si>
  <si>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</si>
  <si>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</si>
  <si>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</si>
  <si>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</si>
  <si>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</si>
  <si>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</si>
  <si>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</si>
  <si>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</si>
  <si>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</si>
  <si>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</si>
  <si>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</si>
  <si>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</si>
  <si>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</si>
  <si>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</si>
  <si>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</si>
  <si>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</si>
  <si>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</si>
  <si>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</si>
  <si>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</si>
  <si>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</si>
  <si>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</si>
  <si>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</si>
  <si>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</si>
  <si>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</si>
  <si>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</si>
  <si>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</si>
  <si>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</si>
  <si>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</si>
  <si>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</si>
  <si>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</si>
  <si>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</si>
  <si>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</si>
  <si>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</si>
  <si>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</si>
  <si>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</si>
  <si>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</si>
  <si>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</si>
  <si>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</si>
  <si>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</si>
  <si>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</si>
  <si>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</si>
  <si>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</si>
  <si>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</si>
  <si>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</si>
  <si>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</si>
  <si>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</si>
  <si>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</si>
  <si>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</si>
  <si>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</si>
  <si>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</si>
  <si>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</si>
  <si>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</si>
  <si>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</si>
  <si>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</si>
  <si>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</si>
  <si>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</si>
  <si>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</si>
  <si>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</si>
  <si>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</si>
  <si>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</si>
  <si>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</si>
  <si>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</si>
  <si>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</si>
  <si>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</si>
  <si>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</si>
  <si>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</si>
  <si>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</si>
  <si>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</si>
  <si>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</si>
  <si>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</si>
  <si>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</si>
  <si>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</si>
  <si>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</si>
  <si>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</si>
  <si>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</si>
  <si>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</si>
  <si>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</si>
  <si>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</si>
  <si>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</si>
  <si>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</si>
  <si>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</si>
  <si>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</si>
  <si>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</si>
  <si>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</si>
  <si>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</si>
  <si>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</si>
  <si>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</si>
  <si>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</si>
  <si>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</si>
  <si>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</si>
  <si>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</si>
  <si>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</si>
  <si>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</si>
  <si>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</si>
  <si>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</si>
  <si>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</si>
  <si>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</si>
  <si>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</si>
  <si>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</si>
  <si>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</si>
  <si>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</si>
  <si>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</si>
  <si>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</si>
  <si>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</si>
  <si>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</si>
  <si>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</si>
  <si>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</si>
  <si>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</si>
  <si>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</si>
  <si>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</si>
  <si>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</si>
  <si>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</si>
  <si>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</si>
  <si>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</si>
  <si>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</si>
  <si>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</si>
  <si>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</si>
  <si>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</si>
  <si>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</si>
  <si>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</si>
  <si>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</si>
  <si>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</si>
  <si>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</si>
  <si>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</si>
  <si>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</si>
  <si>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</si>
  <si>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</si>
  <si>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</si>
  <si>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</si>
  <si>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</si>
  <si>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</si>
  <si>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</si>
  <si>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</si>
  <si>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</si>
  <si>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</si>
  <si>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</si>
  <si>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</si>
  <si>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</si>
  <si>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</si>
  <si>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</si>
  <si>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</si>
  <si>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</si>
  <si>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</si>
  <si>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</si>
  <si>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</si>
  <si>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</si>
  <si>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</si>
  <si>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</si>
  <si>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</si>
  <si>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</si>
  <si>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</si>
  <si>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</si>
  <si>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</si>
  <si>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</si>
  <si>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</si>
  <si>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</si>
  <si>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</si>
  <si>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</si>
  <si>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</si>
  <si>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</si>
  <si>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</si>
  <si>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</si>
  <si>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</si>
  <si>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</si>
  <si>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</si>
  <si>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</si>
  <si>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</si>
  <si>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</si>
  <si>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</si>
  <si>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</si>
  <si>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</si>
  <si>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</si>
  <si>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</si>
  <si>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</si>
  <si>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</si>
  <si>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</si>
  <si>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</si>
  <si>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</si>
  <si>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</si>
  <si>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</si>
  <si>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</si>
  <si>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</si>
  <si>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</si>
  <si>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</si>
  <si>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</si>
  <si>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</si>
  <si>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</si>
  <si>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</si>
  <si>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</si>
  <si>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</si>
  <si>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</si>
  <si>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</si>
  <si>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</si>
  <si>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</si>
  <si>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</si>
  <si>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</si>
  <si>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</si>
  <si>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</si>
  <si>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</si>
  <si>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</si>
  <si>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</si>
  <si>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</si>
  <si>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</si>
  <si>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</si>
  <si>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</si>
  <si>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</si>
  <si>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</si>
  <si>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</si>
  <si>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</si>
  <si>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</si>
  <si>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</si>
  <si>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</si>
  <si>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</si>
  <si>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</si>
  <si>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</si>
  <si>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</si>
  <si>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</si>
  <si>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</si>
  <si>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</si>
  <si>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</si>
  <si>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</si>
  <si>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</si>
  <si>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</si>
  <si>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</si>
  <si>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</si>
  <si>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</si>
  <si>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</si>
  <si>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</si>
  <si>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</si>
  <si>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</si>
  <si>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</si>
  <si>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</si>
  <si>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</si>
  <si>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</si>
  <si>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</si>
  <si>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</si>
  <si>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</si>
  <si>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</si>
  <si>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</si>
  <si>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</si>
  <si>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</si>
  <si>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</si>
  <si>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</si>
  <si>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</si>
  <si>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</si>
  <si>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</si>
  <si>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</si>
  <si>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</si>
  <si>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</si>
  <si>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</si>
  <si>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</si>
  <si>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</si>
  <si>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</si>
  <si>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</si>
  <si>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</si>
  <si>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</si>
  <si>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</si>
  <si>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</si>
  <si>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</si>
  <si>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</si>
  <si>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</si>
  <si>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</si>
  <si>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</si>
  <si>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</si>
  <si>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</si>
  <si>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</si>
  <si>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</si>
  <si>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</si>
  <si>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</si>
  <si>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</si>
  <si>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</si>
  <si>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</si>
  <si>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</si>
  <si>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</si>
  <si>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</si>
  <si>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</si>
  <si>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</si>
  <si>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</si>
  <si>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</si>
  <si>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</si>
  <si>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</si>
  <si>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</si>
  <si>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</si>
  <si>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</si>
  <si>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</si>
  <si>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</si>
  <si>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</si>
  <si>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</si>
  <si>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</si>
  <si>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</si>
  <si>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</si>
  <si>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</si>
  <si>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</si>
  <si>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</si>
  <si>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</si>
  <si>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</si>
  <si>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</si>
  <si>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</si>
  <si>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</si>
  <si>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</si>
  <si>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</si>
  <si>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</si>
  <si>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</si>
  <si>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</si>
  <si>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</si>
  <si>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</si>
  <si>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</si>
  <si>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</si>
  <si>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</si>
  <si>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</si>
  <si>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</si>
  <si>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</si>
  <si>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</si>
  <si>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</si>
  <si>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</si>
  <si>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</si>
  <si>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</si>
  <si>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</si>
  <si>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</si>
  <si>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</si>
  <si>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</si>
  <si>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</si>
  <si>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</si>
  <si>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</si>
  <si>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</si>
  <si>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</si>
  <si>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</si>
  <si>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</si>
  <si>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</si>
  <si>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</si>
  <si>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</si>
  <si>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</si>
  <si>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</si>
  <si>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</si>
  <si>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</si>
  <si>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</si>
  <si>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</si>
  <si>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</si>
  <si>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</si>
  <si>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</si>
  <si>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</si>
  <si>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</si>
  <si>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</si>
  <si>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</si>
  <si>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</si>
  <si>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</si>
  <si>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</si>
  <si>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</si>
  <si>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</si>
  <si>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</si>
  <si>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</si>
  <si>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</si>
  <si>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</si>
  <si>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</si>
  <si>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</si>
  <si>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</si>
  <si>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</si>
  <si>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</si>
  <si>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</si>
  <si>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</si>
  <si>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</si>
  <si>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</si>
  <si>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</si>
  <si>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</si>
  <si>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</si>
  <si>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</si>
  <si>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</si>
  <si>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</si>
  <si>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</si>
  <si>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</si>
  <si>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</si>
  <si>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</si>
  <si>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</si>
  <si>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</si>
  <si>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</si>
  <si>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</si>
  <si>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</si>
  <si>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</si>
  <si>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</si>
  <si>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</si>
  <si>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</si>
  <si>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</si>
  <si>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</si>
  <si>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</si>
  <si>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</si>
  <si>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</si>
  <si>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</si>
  <si>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</si>
  <si>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</si>
  <si>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</si>
  <si>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</si>
  <si>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</si>
  <si>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</si>
  <si>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</si>
  <si>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</si>
  <si>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</si>
  <si>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</si>
  <si>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</si>
  <si>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</si>
  <si>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</si>
  <si>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</si>
  <si>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</si>
  <si>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</si>
  <si>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</si>
  <si>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</si>
  <si>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</si>
  <si>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</si>
  <si>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</si>
  <si>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</si>
  <si>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</si>
  <si>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</si>
  <si>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</si>
  <si>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</si>
  <si>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</si>
  <si>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</si>
  <si>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</si>
  <si>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</si>
  <si>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</si>
  <si>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</si>
  <si>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</si>
  <si>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</si>
  <si>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</si>
  <si>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</si>
  <si>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</si>
  <si>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</si>
  <si>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</si>
  <si>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</si>
  <si>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</si>
  <si>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</si>
  <si>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</si>
  <si>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</si>
  <si>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</si>
  <si>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</si>
  <si>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</si>
  <si>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</si>
  <si>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</si>
  <si>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</si>
  <si>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</si>
  <si>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</si>
  <si>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</si>
  <si>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</si>
  <si>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</si>
  <si>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</si>
  <si>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</si>
  <si>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</si>
  <si>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</si>
  <si>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</si>
  <si>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</si>
  <si>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</si>
  <si>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</si>
  <si>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</si>
  <si>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</si>
  <si>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</si>
  <si>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</si>
  <si>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</si>
  <si>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</si>
  <si>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</si>
  <si>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</si>
  <si>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</si>
  <si>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</si>
  <si>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</si>
  <si>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</si>
  <si>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</si>
  <si>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</si>
  <si>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</si>
  <si>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</si>
  <si>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</si>
  <si>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</si>
  <si>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</si>
  <si>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</si>
  <si>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</si>
  <si>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</si>
  <si>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</si>
  <si>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</si>
  <si>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</si>
  <si>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</si>
  <si>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</si>
  <si>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</si>
  <si>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</si>
  <si>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</si>
  <si>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</si>
  <si>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</si>
  <si>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</si>
  <si>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</si>
  <si>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</si>
  <si>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</si>
  <si>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</si>
  <si>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</si>
  <si>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</si>
  <si>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</si>
  <si>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</si>
  <si>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</si>
  <si>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</si>
  <si>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</si>
  <si>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</si>
  <si>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</si>
  <si>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</si>
  <si>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</si>
  <si>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</si>
  <si>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</si>
  <si>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</si>
  <si>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</si>
  <si>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</si>
  <si>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</si>
  <si>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</si>
  <si>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</si>
  <si>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</si>
  <si>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</si>
  <si>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</si>
  <si>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</si>
  <si>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</si>
  <si>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</si>
  <si>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</si>
  <si>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</si>
  <si>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</si>
  <si>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</si>
  <si>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</si>
  <si>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</si>
  <si>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</si>
  <si>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</si>
  <si>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</si>
  <si>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</si>
  <si>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</si>
  <si>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</si>
  <si>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</si>
  <si>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</si>
  <si>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</si>
  <si>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</si>
  <si>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</si>
  <si>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</si>
  <si>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</si>
  <si>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</si>
  <si>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</si>
  <si>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</si>
  <si>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</si>
  <si>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</si>
  <si>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</si>
  <si>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</si>
  <si>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</si>
  <si>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</si>
  <si>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</si>
  <si>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</si>
  <si>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</si>
  <si>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</si>
  <si>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</si>
  <si>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</si>
  <si>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</si>
  <si>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</si>
  <si>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</si>
  <si>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</si>
  <si>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</si>
  <si>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</si>
  <si>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</si>
  <si>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</si>
  <si>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</si>
  <si>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</si>
  <si>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</si>
  <si>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</si>
  <si>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</si>
  <si>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</si>
  <si>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</si>
  <si>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</si>
  <si>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</si>
  <si>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</si>
  <si>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</si>
  <si>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</si>
  <si>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</si>
  <si>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</si>
  <si>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</si>
  <si>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</si>
  <si>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</si>
  <si>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</si>
  <si>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</si>
  <si>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</si>
  <si>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</si>
  <si>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</si>
  <si>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</si>
  <si>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</si>
  <si>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</si>
  <si>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</si>
  <si>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</si>
  <si>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</si>
  <si>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</si>
  <si>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</si>
  <si>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</si>
  <si>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</si>
  <si>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</si>
  <si>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</si>
  <si>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</si>
  <si>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</si>
  <si>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</si>
  <si>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</si>
  <si>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</si>
  <si>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</si>
  <si>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</si>
  <si>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</si>
  <si>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</si>
  <si>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</si>
  <si>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</si>
  <si>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</si>
  <si>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</si>
  <si>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</si>
  <si>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</si>
  <si>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</si>
  <si>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</si>
  <si>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</si>
  <si>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</si>
  <si>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</si>
  <si>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</si>
  <si>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</si>
  <si>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</si>
  <si>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</si>
  <si>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</si>
  <si>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</si>
  <si>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</si>
  <si>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</si>
  <si>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</si>
  <si>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</si>
  <si>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</si>
  <si>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</si>
  <si>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</si>
  <si>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</si>
  <si>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</si>
  <si>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</si>
  <si>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</si>
  <si>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</si>
  <si>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</si>
  <si>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</si>
  <si>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</si>
  <si>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</si>
  <si>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</si>
  <si>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</si>
  <si>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</si>
  <si>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</si>
  <si>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</si>
  <si>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</si>
  <si>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</si>
  <si>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</si>
  <si>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</si>
  <si>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</si>
  <si>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</si>
  <si>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</si>
  <si>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</si>
  <si>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</si>
  <si>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</si>
  <si>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</si>
  <si>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</si>
  <si>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</si>
  <si>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</si>
  <si>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</si>
  <si>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</si>
  <si>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</si>
  <si>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</si>
  <si>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</si>
  <si>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</si>
  <si>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</si>
  <si>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</si>
  <si>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</si>
  <si>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</si>
  <si>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</si>
  <si>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</si>
  <si>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</si>
  <si>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</si>
  <si>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</si>
  <si>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</si>
  <si>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</si>
  <si>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</si>
  <si>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</si>
  <si>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</si>
  <si>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</si>
  <si>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</si>
  <si>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</si>
  <si>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</si>
  <si>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</si>
  <si>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</si>
  <si>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</si>
  <si>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</si>
  <si>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</si>
  <si>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</si>
  <si>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</si>
  <si>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</si>
  <si>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</si>
  <si>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</si>
  <si>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</si>
  <si>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</si>
  <si>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</si>
  <si>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</si>
  <si>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</si>
  <si>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</si>
  <si>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</si>
  <si>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</si>
  <si>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</si>
  <si>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</si>
  <si>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</si>
  <si>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</si>
  <si>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</si>
  <si>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</si>
  <si>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</si>
  <si>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</si>
  <si>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</si>
  <si>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</si>
  <si>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</si>
  <si>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</si>
  <si>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</si>
  <si>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</si>
  <si>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</si>
  <si>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</si>
  <si>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</si>
  <si>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</si>
  <si>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</si>
  <si>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</si>
  <si>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</si>
  <si>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</si>
  <si>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</si>
  <si>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</si>
  <si>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</si>
  <si>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</si>
  <si>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</si>
  <si>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</si>
  <si>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</si>
  <si>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</si>
  <si>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</si>
  <si>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</si>
  <si>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</si>
  <si>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</si>
  <si>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</si>
  <si>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</si>
  <si>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</si>
  <si>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</si>
  <si>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</si>
  <si>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</si>
  <si>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</si>
  <si>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</si>
  <si>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</si>
  <si>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</si>
  <si>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</si>
  <si>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</si>
  <si>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</si>
  <si>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</si>
  <si>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</si>
  <si>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</si>
  <si>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</si>
  <si>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</si>
  <si>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</si>
  <si>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</si>
  <si>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</si>
  <si>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</si>
  <si>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</si>
  <si>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</si>
  <si>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</si>
  <si>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</si>
  <si>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</si>
  <si>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</si>
  <si>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</si>
  <si>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</si>
  <si>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</si>
  <si>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</si>
  <si>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</si>
  <si>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</si>
  <si>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</si>
  <si>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</si>
  <si>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</si>
  <si>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</si>
  <si>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</si>
  <si>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</si>
  <si>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</si>
  <si>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</si>
  <si>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</si>
  <si>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</si>
  <si>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</si>
  <si>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</si>
  <si>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</si>
  <si>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</si>
  <si>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</si>
  <si>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</si>
  <si>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</si>
  <si>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</si>
  <si>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</si>
  <si>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</si>
  <si>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</si>
  <si>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</si>
  <si>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</si>
  <si>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</si>
  <si>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</si>
  <si>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</si>
  <si>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</si>
  <si>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</si>
  <si>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</si>
  <si>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</si>
  <si>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</si>
  <si>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</si>
  <si>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</si>
  <si>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</si>
  <si>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</si>
  <si>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</si>
  <si>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</si>
  <si>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</si>
  <si>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</si>
  <si>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</si>
  <si>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</si>
  <si>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</si>
  <si>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</si>
  <si>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</si>
  <si>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</si>
  <si>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</si>
  <si>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</si>
  <si>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</si>
  <si>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</si>
  <si>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</si>
  <si>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</si>
  <si>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</si>
  <si>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</si>
  <si>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</si>
  <si>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</si>
  <si>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</si>
  <si>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</si>
  <si>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</si>
  <si>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</si>
  <si>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</si>
  <si>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</si>
  <si>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</si>
  <si>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</si>
  <si>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</si>
  <si>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</si>
  <si>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</si>
  <si>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</si>
  <si>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</si>
  <si>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</si>
  <si>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</si>
  <si>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</si>
  <si>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</si>
  <si>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</si>
  <si>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</si>
  <si>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</si>
  <si>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</si>
  <si>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</si>
  <si>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</si>
  <si>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</si>
  <si>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</si>
  <si>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</si>
  <si>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</si>
  <si>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</si>
  <si>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</si>
  <si>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</si>
  <si>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</si>
  <si>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</si>
  <si>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</si>
  <si>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</si>
  <si>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</si>
  <si>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</si>
  <si>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</si>
  <si>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</si>
  <si>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</si>
  <si>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</si>
  <si>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</si>
  <si>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</si>
  <si>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</si>
  <si>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</si>
  <si>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</si>
  <si>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</si>
  <si>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</si>
  <si>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</si>
  <si>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</si>
  <si>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</si>
  <si>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</si>
  <si>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</si>
  <si>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</si>
  <si>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</si>
  <si>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</si>
  <si>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</si>
  <si>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</si>
  <si>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</si>
  <si>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</si>
  <si>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</si>
  <si>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</si>
  <si>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</si>
  <si>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</si>
  <si>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</si>
  <si>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</si>
  <si>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</si>
  <si>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</si>
  <si>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</si>
  <si>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</si>
  <si>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</si>
  <si>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</si>
  <si>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</si>
  <si>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</si>
  <si>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</si>
  <si>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</si>
  <si>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</si>
  <si>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</si>
  <si>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</si>
  <si>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</si>
  <si>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</si>
  <si>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</si>
  <si>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</si>
  <si>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</si>
  <si>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</si>
  <si>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</si>
  <si>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</si>
  <si>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</si>
  <si>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</si>
  <si>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</si>
  <si>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</si>
  <si>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</si>
  <si>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</si>
  <si>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</si>
  <si>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</si>
  <si>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</si>
  <si>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</si>
  <si>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</si>
  <si>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</si>
  <si>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</si>
  <si>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</si>
  <si>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</si>
  <si>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</si>
  <si>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</si>
  <si>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</si>
  <si>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</si>
  <si>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</si>
  <si>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</si>
  <si>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</si>
  <si>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</si>
  <si>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</si>
  <si>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</si>
  <si>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</si>
  <si>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</si>
  <si>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</si>
  <si>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</si>
  <si>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</si>
  <si>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</si>
  <si>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</si>
  <si>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</si>
  <si>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</si>
  <si>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</si>
  <si>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</si>
  <si>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</si>
  <si>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</si>
  <si>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</si>
  <si>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</si>
  <si>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</si>
  <si>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</si>
  <si>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</si>
  <si>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</si>
  <si>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</si>
  <si>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</si>
  <si>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</si>
  <si>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</si>
  <si>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</si>
  <si>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</si>
  <si>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</si>
  <si>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</si>
  <si>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</si>
  <si>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</si>
  <si>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</si>
  <si>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</si>
  <si>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</si>
  <si>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</si>
  <si>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</si>
  <si>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</si>
  <si>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</si>
  <si>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</si>
  <si>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</si>
  <si>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</si>
  <si>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</si>
  <si>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</si>
  <si>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</si>
  <si>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</si>
  <si>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</si>
  <si>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</si>
  <si>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</si>
  <si>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</si>
  <si>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</si>
  <si>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</si>
  <si>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</si>
  <si>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</si>
  <si>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</si>
  <si>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</si>
  <si>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</si>
  <si>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</si>
  <si>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</si>
  <si>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</si>
  <si>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</si>
  <si>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</si>
  <si>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</si>
  <si>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</si>
  <si>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</si>
  <si>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</si>
  <si>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</si>
  <si>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</si>
  <si>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</si>
  <si>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</si>
  <si>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</si>
  <si>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</si>
  <si>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</si>
  <si>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</si>
  <si>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</si>
  <si>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</si>
  <si>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</si>
  <si>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</si>
  <si>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</si>
  <si>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</si>
  <si>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</si>
  <si>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</si>
  <si>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</si>
  <si>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</si>
  <si>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</si>
  <si>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</si>
  <si>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</si>
  <si>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</si>
  <si>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</si>
  <si>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</si>
  <si>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</si>
  <si>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</si>
  <si>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</si>
  <si>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</si>
  <si>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</si>
  <si>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</si>
  <si>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</si>
  <si>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</si>
  <si>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</si>
  <si>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</si>
  <si>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</si>
  <si>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</si>
  <si>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</si>
  <si>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</si>
  <si>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</si>
  <si>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</si>
  <si>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</si>
  <si>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</si>
  <si>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</si>
  <si>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</si>
  <si>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</si>
  <si>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</si>
  <si>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</si>
  <si>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</si>
  <si>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</si>
  <si>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</si>
  <si>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</si>
  <si>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</si>
  <si>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</si>
  <si>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</si>
  <si>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</si>
  <si>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</si>
  <si>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</si>
  <si>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</si>
  <si>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</si>
  <si>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</si>
  <si>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</si>
  <si>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</si>
  <si>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</si>
  <si>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</si>
  <si>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</si>
  <si>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</si>
  <si>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</si>
  <si>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</si>
  <si>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</si>
  <si>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</si>
  <si>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</si>
  <si>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</si>
  <si>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</si>
  <si>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</si>
  <si>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</si>
  <si>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</si>
  <si>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</si>
  <si>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</si>
  <si>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</si>
  <si>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</si>
  <si>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</si>
  <si>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</si>
  <si>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</si>
  <si>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</si>
  <si>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</si>
  <si>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</si>
  <si>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</si>
  <si>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</si>
  <si>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</si>
  <si>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</si>
  <si>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</si>
  <si>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</si>
  <si>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</si>
  <si>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</si>
  <si>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</si>
  <si>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</si>
  <si>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</si>
  <si>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</si>
  <si>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</si>
  <si>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</si>
  <si>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</si>
  <si>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</si>
  <si>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</si>
  <si>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</si>
  <si>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</si>
  <si>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</si>
  <si>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</si>
  <si>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</si>
  <si>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</si>
  <si>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</si>
  <si>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</si>
  <si>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</si>
  <si>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</si>
  <si>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</si>
  <si>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</si>
  <si>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</si>
  <si>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</si>
  <si>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</si>
  <si>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</si>
  <si>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</si>
  <si>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</si>
  <si>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</si>
  <si>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</si>
  <si>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</si>
  <si>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</si>
  <si>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</si>
  <si>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</si>
  <si>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</si>
  <si>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</si>
  <si>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</si>
  <si>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</si>
  <si>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</si>
  <si>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</si>
  <si>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</si>
  <si>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</si>
  <si>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</si>
  <si>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</si>
  <si>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</si>
  <si>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</si>
  <si>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</si>
  <si>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</si>
  <si>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</si>
  <si>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</si>
  <si>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</si>
  <si>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</si>
  <si>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</si>
  <si>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</si>
  <si>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</si>
  <si>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</si>
  <si>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</si>
  <si>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</si>
  <si>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</si>
  <si>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</si>
  <si>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</si>
  <si>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</si>
  <si>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</si>
  <si>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</si>
  <si>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</si>
  <si>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</si>
  <si>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</si>
  <si>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</si>
  <si>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</si>
  <si>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</si>
  <si>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</si>
  <si>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</si>
  <si>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</si>
  <si>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</si>
  <si>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</si>
  <si>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</si>
  <si>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</si>
  <si>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</si>
  <si>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</si>
  <si>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</si>
  <si>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</si>
  <si>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</si>
  <si>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</si>
  <si>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</si>
  <si>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</si>
  <si>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</si>
  <si>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</si>
  <si>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</si>
  <si>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</si>
  <si>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</si>
  <si>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</si>
  <si>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</si>
  <si>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</si>
  <si>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</si>
  <si>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</si>
  <si>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</si>
  <si>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</si>
  <si>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</si>
  <si>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</si>
  <si>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</si>
  <si>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</si>
  <si>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</si>
  <si>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</si>
  <si>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</si>
  <si>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</si>
  <si>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</si>
  <si>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</si>
  <si>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</si>
  <si>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</si>
  <si>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</si>
  <si>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</si>
  <si>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</si>
  <si>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</si>
  <si>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</si>
  <si>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</si>
  <si>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</si>
  <si>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</si>
  <si>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</si>
  <si>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</si>
  <si>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</si>
  <si>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</si>
  <si>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</si>
  <si>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</si>
  <si>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</si>
  <si>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</si>
  <si>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</si>
  <si>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</si>
  <si>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</si>
  <si>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</si>
  <si>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</si>
  <si>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</si>
  <si>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</si>
  <si>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</si>
  <si>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</si>
  <si>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</si>
  <si>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</si>
  <si>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</si>
  <si>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</si>
  <si>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</si>
  <si>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</si>
  <si>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</si>
  <si>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</si>
  <si>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</si>
  <si>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</si>
  <si>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</si>
  <si>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</si>
  <si>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</si>
  <si>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</si>
  <si>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</si>
  <si>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</si>
  <si>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</si>
  <si>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</si>
  <si>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</si>
  <si>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</si>
  <si>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</si>
  <si>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</si>
  <si>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</si>
  <si>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</si>
  <si>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</si>
  <si>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</si>
  <si>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</si>
  <si>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</si>
  <si>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</si>
  <si>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</si>
  <si>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</si>
  <si>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</si>
  <si>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</si>
  <si>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</si>
  <si>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</si>
  <si>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</si>
  <si>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</si>
  <si>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</si>
  <si>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</si>
  <si>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</si>
  <si>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</si>
  <si>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</si>
  <si>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</si>
  <si>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</si>
  <si>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</si>
  <si>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</si>
  <si>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</si>
  <si>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</si>
  <si>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</si>
  <si>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</si>
  <si>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</si>
  <si>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</si>
  <si>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</si>
  <si>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</si>
  <si>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</si>
  <si>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</si>
  <si>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</si>
  <si>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</si>
  <si>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</si>
  <si>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</si>
  <si>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</si>
  <si>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</si>
  <si>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</si>
  <si>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</si>
  <si>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</si>
  <si>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</si>
  <si>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</si>
  <si>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</si>
  <si>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</si>
  <si>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</si>
  <si>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</si>
  <si>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</si>
  <si>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</si>
  <si>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</si>
  <si>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</si>
  <si>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</si>
  <si>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</si>
  <si>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</si>
  <si>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</si>
  <si>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</si>
  <si>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</si>
  <si>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</si>
  <si>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</si>
  <si>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</si>
  <si>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</si>
  <si>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</si>
  <si>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</si>
  <si>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</si>
  <si>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</si>
  <si>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</si>
  <si>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</si>
  <si>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</si>
  <si>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</si>
  <si>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</si>
  <si>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</si>
  <si>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</si>
  <si>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</si>
  <si>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</si>
  <si>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</si>
  <si>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</si>
  <si>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</si>
  <si>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</si>
  <si>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</si>
  <si>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</si>
  <si>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</si>
  <si>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</si>
  <si>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</si>
  <si>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</si>
  <si>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</si>
  <si>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</si>
  <si>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</si>
  <si>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</si>
  <si>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</si>
  <si>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</si>
  <si>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</si>
  <si>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</si>
  <si>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</si>
  <si>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</si>
  <si>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</si>
  <si>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</si>
  <si>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</si>
  <si>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</si>
  <si>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</si>
  <si>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</si>
  <si>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</si>
  <si>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</si>
  <si>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</si>
  <si>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</si>
  <si>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</si>
  <si>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</si>
  <si>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</si>
  <si>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</si>
  <si>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</si>
  <si>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</si>
  <si>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</si>
  <si>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</si>
  <si>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</si>
  <si>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</si>
  <si>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</si>
  <si>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</si>
  <si>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</si>
  <si>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</si>
  <si>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</si>
  <si>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</si>
  <si>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</si>
  <si>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</si>
  <si>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</si>
  <si>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</si>
  <si>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</si>
  <si>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</si>
  <si>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</si>
  <si>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</si>
  <si>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</si>
  <si>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</si>
  <si>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</si>
  <si>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</si>
  <si>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</si>
  <si>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</si>
  <si>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</si>
  <si>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</si>
  <si>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</si>
  <si>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</si>
  <si>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</si>
  <si>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</si>
  <si>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</si>
  <si>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</si>
  <si>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</si>
  <si>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</si>
  <si>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</si>
  <si>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</si>
  <si>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</si>
  <si>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</si>
  <si>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</si>
  <si>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</si>
  <si>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</si>
  <si>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</si>
  <si>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</si>
  <si>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</si>
  <si>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</si>
  <si>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</si>
  <si>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</si>
  <si>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</si>
  <si>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</si>
  <si>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</si>
  <si>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</si>
  <si>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</si>
  <si>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</si>
  <si>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</si>
  <si>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</si>
  <si>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</si>
  <si>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</si>
  <si>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</si>
  <si>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</si>
  <si>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</si>
  <si>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</si>
  <si>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</si>
  <si>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</si>
  <si>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</si>
  <si>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</si>
  <si>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</si>
  <si>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</si>
  <si>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</si>
  <si>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</si>
  <si>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</si>
  <si>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</si>
  <si>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</si>
  <si>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</si>
  <si>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</si>
  <si>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</si>
  <si>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</si>
  <si>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</si>
  <si>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</si>
  <si>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</si>
  <si>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</si>
  <si>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</si>
  <si>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</si>
  <si>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</si>
  <si>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</si>
  <si>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</si>
  <si>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</si>
  <si>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</si>
  <si>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</si>
  <si>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</si>
  <si>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</si>
  <si>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</si>
  <si>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</si>
  <si>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</si>
  <si>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</si>
  <si>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</si>
  <si>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</si>
  <si>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</si>
  <si>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</si>
  <si>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</si>
  <si>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</si>
  <si>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</si>
  <si>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</si>
  <si>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</si>
  <si>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</si>
  <si>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</si>
  <si>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</si>
  <si>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</si>
  <si>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</si>
  <si>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</si>
  <si>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</si>
  <si>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</si>
  <si>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</si>
  <si>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</si>
  <si>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</si>
  <si>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</si>
  <si>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</si>
  <si>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</si>
  <si>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</si>
  <si>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</si>
  <si>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</si>
  <si>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</si>
  <si>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</si>
  <si>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</si>
  <si>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</si>
  <si>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</si>
  <si>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</si>
  <si>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</si>
  <si>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</si>
  <si>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</si>
  <si>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</si>
  <si>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</si>
  <si>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</si>
  <si>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</si>
  <si>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</si>
  <si>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</si>
  <si>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</si>
  <si>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</si>
  <si>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</si>
  <si>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</si>
  <si>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</si>
  <si>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</si>
  <si>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</si>
  <si>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</si>
  <si>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</si>
  <si>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</si>
  <si>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</si>
  <si>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</si>
  <si>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</si>
  <si>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</si>
  <si>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</si>
  <si>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</si>
  <si>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</si>
  <si>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</si>
  <si>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</si>
  <si>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</si>
  <si>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</si>
  <si>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</si>
  <si>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</si>
  <si>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</si>
  <si>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</si>
  <si>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</si>
  <si>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</si>
  <si>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</si>
  <si>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</si>
  <si>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</si>
  <si>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</si>
  <si>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</si>
  <si>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</si>
  <si>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</si>
  <si>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</si>
  <si>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</si>
  <si>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</si>
  <si>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</si>
  <si>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</si>
  <si>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</si>
  <si>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</si>
  <si>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</si>
  <si>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</si>
  <si>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</si>
  <si>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</si>
  <si>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</si>
  <si>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</si>
  <si>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</si>
  <si>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</si>
  <si>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</si>
  <si>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</si>
  <si>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</si>
  <si>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</si>
  <si>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</si>
  <si>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</si>
  <si>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</si>
  <si>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</si>
  <si>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</si>
  <si>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</si>
  <si>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</si>
  <si>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</si>
  <si>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</si>
  <si>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</si>
  <si>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</si>
  <si>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</si>
  <si>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</si>
  <si>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</si>
  <si>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</si>
  <si>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</si>
  <si>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</si>
  <si>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</si>
  <si>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</si>
  <si>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</si>
  <si>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</si>
  <si>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</si>
  <si>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</si>
  <si>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</si>
  <si>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</si>
  <si>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</si>
  <si>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</si>
  <si>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</si>
  <si>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</si>
  <si>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</si>
  <si>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</si>
  <si>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</si>
  <si>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</si>
  <si>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</si>
  <si>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</si>
  <si>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</si>
  <si>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</si>
  <si>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</si>
  <si>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</si>
  <si>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</si>
  <si>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</si>
  <si>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</si>
  <si>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</si>
  <si>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</si>
  <si>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</si>
  <si>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</si>
  <si>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</si>
  <si>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</si>
  <si>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</si>
  <si>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</si>
  <si>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</si>
  <si>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</si>
  <si>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</si>
  <si>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</si>
  <si>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</si>
  <si>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</si>
  <si>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</si>
  <si>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</si>
  <si>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</si>
  <si>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</si>
  <si>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</si>
  <si>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</si>
  <si>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</si>
  <si>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</si>
  <si>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</si>
  <si>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</si>
  <si>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</si>
  <si>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</si>
  <si>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</si>
  <si>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</si>
  <si>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</si>
  <si>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</si>
  <si>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</si>
  <si>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</si>
  <si>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</si>
  <si>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</si>
  <si>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</si>
  <si>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</si>
  <si>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</si>
  <si>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</si>
  <si>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</si>
  <si>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</si>
  <si>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</si>
  <si>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</si>
  <si>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</si>
  <si>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</si>
  <si>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</si>
  <si>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</si>
  <si>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</si>
  <si>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</si>
  <si>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</si>
  <si>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</si>
  <si>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</si>
  <si>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</si>
  <si>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</si>
  <si>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</si>
  <si>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</si>
  <si>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</si>
  <si>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</si>
  <si>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</si>
  <si>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</si>
  <si>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</si>
  <si>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</si>
  <si>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</si>
  <si>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</si>
  <si>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</si>
  <si>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</si>
  <si>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</si>
  <si>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</si>
  <si>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</si>
  <si>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</si>
  <si>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</si>
  <si>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</si>
  <si>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</si>
  <si>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</si>
  <si>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</si>
  <si>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</si>
  <si>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</si>
  <si>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</si>
  <si>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</si>
  <si>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</si>
  <si>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</si>
  <si>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</si>
  <si>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</si>
  <si>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</si>
  <si>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</si>
  <si>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</si>
  <si>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</si>
  <si>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</si>
  <si>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</si>
  <si>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</si>
  <si>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</si>
  <si>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</si>
  <si>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</si>
  <si>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</si>
  <si>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</si>
  <si>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</si>
  <si>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</si>
  <si>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</si>
  <si>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</si>
  <si>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</si>
  <si>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</si>
  <si>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</si>
  <si>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</si>
  <si>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</si>
  <si>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</si>
  <si>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</si>
  <si>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</si>
  <si>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</si>
  <si>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</si>
  <si>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</si>
  <si>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</si>
  <si>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</si>
  <si>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</si>
  <si>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</si>
  <si>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</si>
  <si>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</si>
  <si>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</si>
  <si>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</si>
  <si>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</si>
  <si>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</si>
  <si>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</si>
  <si>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</si>
  <si>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</si>
  <si>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</si>
  <si>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</si>
  <si>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</si>
  <si>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</si>
  <si>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</si>
  <si>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</si>
  <si>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</si>
  <si>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</si>
  <si>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</si>
  <si>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</si>
  <si>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</si>
  <si>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</si>
  <si>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</si>
  <si>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</si>
  <si>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</si>
  <si>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</si>
  <si>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</si>
  <si>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</si>
  <si>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</si>
  <si>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</si>
  <si>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</si>
  <si>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</si>
  <si>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</si>
  <si>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</si>
  <si>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</si>
  <si>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</si>
  <si>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</si>
  <si>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</si>
  <si>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</si>
  <si>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</si>
  <si>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</si>
  <si>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</si>
  <si>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</si>
  <si>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</si>
  <si>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</si>
  <si>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</si>
  <si>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</si>
  <si>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</si>
  <si>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</si>
  <si>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</si>
  <si>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</si>
  <si>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</si>
  <si>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</si>
  <si>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</si>
  <si>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</si>
  <si>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</si>
  <si>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</si>
  <si>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</si>
  <si>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</si>
  <si>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</si>
  <si>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</si>
  <si>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</si>
  <si>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</si>
  <si>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</si>
  <si>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</si>
  <si>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</si>
  <si>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</si>
  <si>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</si>
  <si>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</si>
  <si>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</si>
  <si>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</si>
  <si>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</si>
  <si>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</si>
  <si>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</si>
  <si>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</si>
  <si>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</si>
  <si>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</si>
  <si>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</si>
  <si>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</si>
  <si>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</si>
  <si>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</si>
  <si>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</si>
  <si>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</si>
  <si>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</si>
  <si>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</si>
  <si>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</si>
  <si>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</si>
  <si>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</si>
  <si>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</si>
  <si>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</si>
  <si>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</si>
  <si>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</si>
  <si>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</si>
  <si>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</si>
  <si>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</si>
  <si>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</si>
  <si>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</si>
  <si>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</si>
  <si>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</si>
  <si>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</si>
  <si>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</si>
  <si>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</si>
  <si>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</si>
  <si>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</si>
  <si>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</si>
  <si>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</si>
  <si>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</si>
  <si>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</si>
  <si>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</si>
  <si>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</si>
  <si>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</si>
  <si>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</si>
  <si>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</si>
  <si>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</si>
  <si>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</si>
  <si>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</si>
  <si>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</si>
  <si>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</si>
  <si>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</si>
  <si>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</si>
  <si>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</si>
  <si>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</si>
  <si>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</si>
  <si>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</si>
  <si>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</si>
  <si>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</si>
  <si>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</si>
  <si>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</si>
  <si>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</si>
  <si>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</si>
  <si>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</si>
  <si>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</si>
  <si>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</si>
  <si>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</si>
  <si>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</si>
  <si>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</si>
  <si>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</si>
  <si>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</si>
  <si>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</si>
  <si>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</si>
  <si>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</si>
  <si>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</si>
  <si>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</si>
  <si>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</si>
  <si>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</si>
  <si>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</si>
  <si>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</si>
  <si>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</si>
  <si>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</si>
  <si>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</si>
  <si>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</si>
  <si>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</si>
  <si>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</si>
  <si>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</si>
  <si>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</si>
  <si>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</si>
  <si>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</si>
  <si>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</si>
  <si>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</si>
  <si>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</si>
  <si>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</si>
  <si>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</si>
  <si>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</si>
  <si>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</si>
  <si>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</si>
  <si>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</si>
  <si>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</si>
  <si>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</si>
  <si>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</si>
  <si>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</si>
  <si>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</si>
  <si>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</si>
  <si>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</si>
  <si>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</si>
  <si>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</si>
  <si>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</si>
  <si>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</si>
  <si>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</si>
  <si>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</si>
  <si>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</si>
  <si>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</si>
  <si>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</si>
  <si>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</si>
  <si>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</si>
  <si>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</si>
  <si>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</si>
  <si>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</si>
  <si>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</si>
  <si>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</si>
  <si>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</si>
  <si>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</si>
  <si>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</si>
  <si>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</si>
  <si>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</si>
  <si>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</si>
  <si>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</si>
  <si>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</si>
  <si>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</si>
  <si>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</si>
  <si>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</si>
  <si>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</si>
  <si>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</si>
  <si>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</si>
  <si>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</si>
  <si>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</si>
  <si>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</si>
  <si>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</si>
  <si>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</si>
  <si>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</si>
  <si>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</si>
  <si>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</si>
  <si>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</si>
  <si>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</si>
  <si>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</si>
  <si>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</si>
  <si>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</si>
  <si>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</si>
  <si>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</si>
  <si>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</si>
  <si>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</si>
  <si>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</si>
  <si>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</si>
  <si>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</si>
  <si>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</si>
  <si>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</si>
  <si>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</si>
  <si>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</si>
  <si>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</si>
  <si>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</si>
  <si>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</si>
  <si>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</si>
  <si>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</si>
  <si>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</si>
  <si>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</si>
  <si>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</si>
  <si>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</si>
  <si>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</si>
  <si>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</si>
  <si>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</si>
  <si>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</si>
  <si>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</si>
  <si>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</si>
  <si>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</si>
  <si>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</si>
  <si>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</si>
  <si>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</si>
  <si>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</si>
  <si>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</si>
  <si>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</si>
  <si>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</si>
  <si>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</si>
  <si>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</si>
  <si>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</si>
  <si>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</si>
  <si>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</si>
  <si>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</si>
  <si>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</si>
  <si>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</si>
  <si>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</si>
  <si>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</si>
  <si>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</si>
  <si>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</si>
  <si>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</si>
  <si>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</si>
  <si>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</si>
  <si>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</si>
  <si>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</si>
  <si>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</si>
  <si>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</si>
  <si>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</si>
  <si>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</si>
  <si>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</si>
  <si>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</si>
  <si>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</si>
  <si>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</si>
  <si>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</si>
  <si>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</si>
  <si>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</si>
  <si>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</si>
  <si>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</si>
  <si>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</si>
  <si>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</si>
  <si>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</si>
  <si>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</si>
  <si>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</si>
  <si>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</si>
  <si>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</si>
  <si>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</si>
  <si>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</si>
  <si>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</si>
  <si>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</si>
  <si>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</si>
  <si>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</si>
  <si>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</si>
  <si>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</si>
  <si>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</si>
  <si>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</si>
  <si>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</si>
  <si>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</si>
  <si>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</si>
  <si>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</si>
  <si>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</si>
  <si>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</si>
  <si>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</si>
  <si>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</si>
  <si>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</si>
  <si>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</si>
  <si>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</si>
  <si>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</si>
  <si>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</si>
  <si>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</si>
  <si>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</si>
  <si>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</si>
  <si>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</si>
  <si>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</si>
  <si>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</si>
  <si>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</si>
  <si>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</si>
  <si>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</si>
  <si>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</si>
  <si>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</si>
  <si>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</si>
  <si>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</si>
  <si>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</si>
  <si>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</si>
  <si>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</si>
  <si>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</si>
  <si>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</si>
  <si>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</si>
  <si>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</si>
  <si>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</si>
  <si>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</si>
  <si>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</si>
  <si>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</si>
  <si>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</si>
  <si>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</si>
  <si>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</si>
  <si>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</si>
  <si>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</si>
  <si>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</si>
  <si>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</si>
  <si>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</si>
  <si>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</si>
  <si>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</si>
  <si>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</si>
  <si>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</si>
  <si>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</si>
  <si>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</si>
  <si>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</si>
  <si>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</si>
  <si>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</si>
  <si>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</si>
  <si>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</si>
  <si>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</si>
  <si>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</si>
  <si>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</si>
  <si>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</si>
  <si>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</si>
  <si>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</si>
  <si>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</si>
  <si>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</si>
  <si>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</si>
  <si>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</si>
  <si>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</si>
  <si>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</si>
  <si>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</si>
  <si>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</si>
  <si>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</si>
  <si>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</si>
  <si>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</si>
  <si>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</si>
  <si>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</si>
  <si>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</si>
  <si>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</si>
  <si>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</si>
  <si>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</si>
  <si>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</si>
  <si>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</si>
  <si>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</si>
  <si>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</si>
  <si>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</si>
  <si>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</si>
  <si>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</si>
  <si>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</si>
  <si>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</si>
  <si>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</si>
  <si>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</si>
  <si>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</si>
  <si>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</si>
  <si>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</si>
  <si>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</si>
  <si>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</si>
  <si>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</si>
  <si>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</si>
  <si>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</si>
  <si>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</si>
  <si>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</si>
  <si>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</si>
  <si>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</si>
  <si>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</si>
  <si>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</si>
  <si>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</si>
  <si>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</si>
  <si>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</si>
  <si>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</si>
  <si>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</si>
  <si>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</si>
  <si>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</si>
  <si>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</si>
  <si>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</si>
  <si>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</si>
  <si>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</si>
  <si>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</si>
  <si>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</si>
  <si>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</si>
  <si>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</si>
  <si>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</si>
  <si>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</si>
  <si>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</si>
  <si>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</si>
  <si>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</si>
  <si>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</si>
  <si>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</si>
  <si>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</si>
  <si>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</si>
  <si>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</si>
  <si>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</si>
  <si>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</si>
  <si>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</si>
  <si>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</si>
  <si>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</si>
  <si>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</si>
  <si>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</si>
  <si>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</si>
  <si>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</si>
  <si>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</si>
  <si>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</si>
  <si>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</si>
  <si>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</si>
  <si>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</si>
  <si>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</si>
  <si>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</si>
  <si>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</si>
  <si>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</si>
  <si>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</si>
  <si>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</si>
  <si>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</si>
  <si>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</si>
  <si>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</si>
  <si>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</si>
  <si>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</si>
  <si>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</si>
  <si>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</si>
  <si>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</si>
  <si>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</si>
  <si>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</si>
  <si>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</si>
  <si>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</si>
  <si>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</si>
  <si>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</si>
  <si>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</si>
  <si>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</si>
  <si>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</si>
  <si>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</si>
  <si>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</si>
  <si>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</si>
  <si>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</si>
  <si>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</si>
  <si>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</si>
  <si>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</si>
  <si>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</si>
  <si>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</si>
  <si>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</si>
  <si>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</si>
  <si>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</si>
  <si>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</si>
  <si>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</si>
  <si>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</si>
  <si>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</si>
  <si>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</si>
  <si>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</si>
  <si>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</si>
  <si>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</si>
  <si>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</si>
  <si>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</si>
  <si>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</si>
  <si>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</si>
  <si>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</si>
  <si>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</si>
  <si>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</si>
  <si>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</si>
  <si>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</si>
  <si>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</si>
  <si>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</si>
  <si>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</si>
  <si>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</si>
  <si>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</si>
  <si>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</si>
  <si>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</si>
  <si>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</si>
  <si>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</si>
  <si>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</si>
  <si>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</si>
  <si>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</si>
  <si>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</si>
  <si>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</si>
  <si>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</si>
  <si>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</si>
  <si>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</si>
  <si>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</si>
  <si>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</si>
  <si>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</si>
  <si>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</si>
  <si>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</si>
  <si>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</si>
  <si>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</si>
  <si>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</si>
  <si>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</si>
  <si>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</si>
  <si>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</si>
  <si>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</si>
  <si>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</si>
  <si>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</si>
  <si>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</si>
  <si>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</si>
  <si>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</si>
  <si>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</si>
  <si>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</si>
  <si>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</si>
  <si>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</si>
  <si>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</si>
  <si>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</si>
  <si>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</si>
  <si>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</si>
  <si>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</si>
  <si>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</si>
  <si>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</si>
  <si>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</si>
  <si>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</si>
  <si>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</si>
  <si>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</si>
  <si>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</si>
  <si>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</si>
  <si>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</si>
  <si>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</si>
  <si>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</si>
  <si>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</si>
  <si>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</si>
  <si>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</si>
  <si>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</si>
  <si>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</si>
  <si>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</si>
  <si>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</si>
  <si>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</si>
  <si>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</si>
  <si>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</si>
  <si>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</si>
  <si>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</si>
  <si>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</si>
  <si>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</si>
  <si>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</si>
  <si>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</si>
  <si>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</si>
  <si>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</si>
  <si>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</si>
  <si>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</si>
  <si>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</si>
  <si>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</si>
  <si>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</si>
  <si>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</si>
  <si>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</si>
  <si>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</si>
  <si>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</si>
  <si>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</si>
  <si>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</si>
  <si>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</si>
  <si>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</si>
  <si>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</si>
  <si>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</si>
  <si>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</si>
  <si>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</si>
  <si>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</si>
  <si>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</si>
  <si>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</si>
  <si>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</si>
  <si>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</si>
  <si>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</si>
  <si>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</si>
  <si>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</si>
  <si>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</si>
  <si>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</si>
  <si>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</si>
  <si>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</si>
  <si>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</si>
  <si>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</si>
  <si>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</si>
  <si>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</si>
  <si>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</si>
  <si>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</si>
  <si>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</si>
  <si>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</si>
  <si>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</si>
  <si>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</si>
  <si>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</si>
  <si>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</si>
  <si>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</si>
  <si>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</si>
  <si>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</si>
  <si>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</si>
  <si>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</si>
  <si>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</si>
  <si>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</si>
  <si>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</si>
  <si>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</si>
  <si>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</si>
  <si>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</si>
  <si>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</si>
  <si>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</si>
  <si>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</si>
  <si>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</si>
  <si>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</si>
  <si>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</si>
  <si>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</si>
  <si>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</si>
  <si>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</si>
  <si>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</si>
  <si>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</si>
  <si>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</si>
  <si>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</si>
  <si>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</si>
  <si>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</si>
  <si>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</si>
  <si>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</si>
  <si>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</si>
  <si>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</si>
  <si>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</si>
  <si>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</si>
  <si>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</si>
  <si>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</si>
  <si>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</si>
  <si>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</si>
  <si>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</si>
  <si>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</si>
  <si>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</si>
  <si>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</si>
  <si>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</si>
  <si>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</si>
  <si>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</si>
  <si>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</si>
  <si>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</si>
  <si>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</si>
  <si>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</si>
  <si>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</si>
  <si>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</si>
  <si>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</si>
  <si>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</si>
  <si>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</si>
  <si>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</si>
  <si>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</si>
  <si>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</si>
  <si>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</si>
  <si>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</si>
  <si>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</si>
  <si>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</si>
  <si>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</si>
  <si>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</si>
  <si>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</si>
  <si>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</si>
  <si>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</si>
  <si>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</si>
  <si>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</si>
  <si>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</si>
  <si>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</si>
  <si>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</si>
  <si>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</si>
  <si>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</si>
  <si>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</si>
  <si>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</si>
  <si>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</si>
  <si>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</si>
  <si>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</si>
  <si>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</si>
  <si>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</si>
  <si>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</si>
  <si>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</si>
  <si>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</si>
  <si>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</si>
  <si>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</si>
  <si>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</si>
  <si>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</si>
  <si>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</si>
  <si>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</si>
  <si>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</si>
  <si>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</si>
  <si>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</si>
  <si>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</si>
  <si>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</si>
  <si>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</si>
  <si>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</si>
  <si>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</si>
  <si>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</si>
  <si>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</si>
  <si>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</si>
  <si>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</si>
  <si>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</si>
  <si>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</si>
  <si>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</si>
  <si>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</si>
  <si>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</si>
  <si>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</si>
  <si>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</si>
  <si>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</si>
  <si>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</si>
  <si>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</si>
  <si>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</si>
  <si>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</si>
  <si>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</si>
  <si>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</si>
  <si>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</si>
  <si>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</si>
  <si>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</si>
  <si>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</si>
  <si>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</si>
  <si>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</si>
  <si>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</si>
  <si>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</si>
  <si>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</si>
  <si>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</si>
  <si>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</si>
  <si>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</si>
  <si>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</si>
  <si>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</si>
  <si>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</si>
  <si>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</si>
  <si>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</si>
  <si>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</si>
  <si>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</si>
  <si>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</si>
  <si>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</si>
  <si>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</si>
  <si>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</si>
  <si>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</si>
  <si>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</si>
  <si>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</si>
  <si>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</si>
  <si>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</si>
  <si>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</si>
  <si>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</si>
  <si>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</si>
  <si>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</si>
  <si>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</si>
  <si>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</si>
  <si>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</si>
  <si>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</si>
  <si>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</si>
  <si>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</si>
  <si>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</si>
  <si>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</si>
  <si>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</si>
  <si>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</si>
  <si>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</si>
  <si>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</si>
  <si>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</si>
  <si>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</si>
  <si>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</si>
  <si>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</si>
  <si>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</si>
  <si>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</si>
  <si>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</si>
  <si>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</si>
  <si>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</si>
  <si>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</si>
  <si>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</si>
  <si>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</si>
  <si>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</si>
  <si>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</si>
  <si>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</si>
  <si>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</si>
  <si>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</si>
  <si>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</si>
  <si>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</si>
  <si>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</si>
  <si>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</si>
  <si>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</si>
  <si>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</si>
  <si>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</si>
  <si>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</si>
  <si>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</si>
  <si>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</si>
  <si>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</si>
  <si>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</si>
  <si>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</si>
  <si>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</si>
  <si>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</si>
  <si>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</si>
  <si>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</si>
  <si>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</si>
  <si>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</si>
  <si>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</si>
  <si>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</si>
  <si>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</si>
  <si>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</si>
  <si>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</si>
  <si>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</si>
  <si>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</si>
  <si>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</si>
  <si>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</si>
  <si>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</si>
  <si>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</si>
  <si>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</si>
  <si>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</si>
  <si>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</si>
  <si>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</si>
  <si>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</si>
  <si>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</si>
  <si>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</si>
  <si>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</si>
  <si>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</si>
  <si>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</si>
  <si>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</si>
  <si>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</si>
  <si>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</si>
  <si>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</si>
  <si>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</si>
  <si>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</si>
  <si>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</si>
  <si>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</si>
  <si>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</si>
  <si>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</si>
  <si>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</si>
  <si>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</si>
  <si>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</si>
  <si>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</si>
  <si>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</si>
  <si>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</si>
  <si>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</si>
  <si>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</si>
  <si>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</si>
  <si>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</si>
  <si>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</si>
  <si>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</si>
  <si>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</si>
  <si>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</si>
  <si>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</si>
  <si>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</si>
  <si>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</si>
  <si>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</si>
  <si>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</si>
  <si>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</si>
  <si>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</si>
  <si>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</si>
  <si>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</si>
  <si>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</si>
  <si>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</si>
  <si>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</si>
  <si>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</si>
  <si>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</si>
  <si>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</si>
  <si>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</si>
  <si>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</si>
  <si>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</si>
  <si>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</si>
  <si>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</si>
  <si>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</si>
  <si>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</si>
  <si>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</si>
  <si>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</si>
  <si>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</si>
  <si>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</si>
  <si>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</si>
  <si>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</si>
  <si>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</si>
  <si>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</si>
  <si>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</si>
  <si>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</si>
  <si>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</si>
  <si>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</si>
  <si>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</si>
  <si>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</si>
  <si>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</si>
  <si>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</si>
  <si>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</si>
  <si>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</si>
  <si>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</si>
  <si>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</si>
  <si>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</si>
  <si>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</si>
  <si>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</si>
  <si>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</si>
  <si>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</si>
  <si>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</si>
  <si>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</si>
  <si>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</si>
  <si>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</si>
  <si>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</si>
  <si>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</si>
  <si>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</si>
  <si>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</si>
  <si>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</si>
  <si>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</si>
  <si>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</si>
  <si>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</si>
  <si>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</si>
  <si>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</si>
  <si>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</si>
  <si>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</si>
  <si>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</si>
  <si>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</si>
  <si>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</si>
  <si>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</si>
  <si>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</si>
  <si>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</si>
  <si>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</si>
  <si>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</si>
  <si>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</si>
  <si>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</si>
  <si>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</si>
  <si>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</si>
  <si>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</si>
  <si>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</si>
  <si>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</si>
  <si>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</si>
  <si>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</si>
  <si>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</si>
  <si>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</si>
  <si>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</si>
  <si>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</si>
  <si>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</si>
  <si>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</si>
  <si>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</si>
  <si>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</si>
  <si>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</si>
  <si>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</si>
  <si>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</si>
  <si>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</si>
  <si>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</si>
  <si>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</si>
  <si>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</si>
  <si>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</si>
  <si>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</si>
  <si>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</si>
  <si>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</si>
  <si>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</si>
  <si>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</si>
  <si>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</si>
  <si>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</si>
  <si>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</si>
  <si>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</si>
  <si>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</si>
  <si>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</si>
  <si>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</si>
  <si>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</si>
  <si>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</si>
  <si>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</si>
  <si>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</si>
  <si>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</si>
  <si>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</si>
  <si>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</si>
  <si>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</si>
  <si>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</si>
  <si>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</si>
  <si>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</si>
  <si>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</si>
  <si>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</si>
  <si>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</si>
  <si>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</si>
  <si>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</si>
  <si>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</si>
  <si>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</si>
  <si>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</si>
  <si>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</si>
  <si>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</si>
  <si>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</si>
  <si>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</si>
  <si>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</si>
  <si>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</si>
  <si>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</si>
  <si>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</si>
  <si>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</si>
  <si>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</si>
  <si>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</si>
  <si>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</si>
  <si>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</si>
  <si>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</si>
  <si>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</si>
  <si>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</si>
  <si>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</si>
  <si>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</si>
  <si>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</si>
  <si>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</si>
  <si>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</si>
  <si>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</si>
  <si>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</si>
  <si>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</si>
  <si>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</si>
  <si>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</si>
  <si>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</si>
  <si>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</si>
  <si>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</si>
  <si>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</si>
  <si>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</si>
  <si>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</si>
  <si>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</si>
  <si>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</si>
  <si>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</si>
  <si>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</si>
  <si>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</si>
  <si>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</si>
  <si>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</si>
  <si>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</si>
  <si>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</si>
  <si>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</si>
  <si>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</si>
  <si>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</si>
  <si>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</si>
  <si>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</si>
  <si>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</si>
  <si>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</si>
  <si>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</si>
  <si>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</si>
  <si>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</si>
  <si>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</si>
  <si>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</si>
  <si>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</si>
  <si>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</si>
  <si>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</si>
  <si>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</si>
  <si>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</si>
  <si>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</si>
  <si>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</si>
  <si>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</si>
  <si>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</si>
  <si>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</si>
  <si>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</si>
  <si>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</si>
  <si>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</si>
  <si>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</si>
  <si>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</si>
  <si>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</si>
  <si>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</si>
  <si>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</si>
  <si>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</si>
  <si>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</si>
  <si>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</si>
  <si>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</si>
  <si>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</si>
  <si>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</si>
  <si>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</si>
  <si>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</si>
  <si>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</si>
  <si>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</si>
  <si>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</si>
  <si>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</si>
  <si>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</si>
  <si>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</si>
  <si>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</si>
  <si>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</si>
  <si>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</si>
  <si>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</si>
  <si>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</si>
  <si>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</si>
  <si>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</si>
  <si>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</si>
  <si>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</si>
  <si>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</si>
  <si>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</si>
  <si>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</si>
  <si>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</si>
  <si>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</si>
  <si>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</si>
  <si>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</si>
  <si>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</si>
  <si>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</si>
  <si>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</si>
  <si>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</si>
  <si>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</si>
  <si>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</si>
  <si>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</si>
  <si>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</si>
  <si>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</si>
  <si>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</si>
  <si>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</si>
  <si>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</si>
  <si>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</si>
  <si>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</si>
  <si>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</si>
  <si>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</si>
  <si>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</si>
  <si>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</si>
  <si>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</si>
  <si>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</si>
  <si>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</si>
  <si>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</si>
  <si>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</si>
  <si>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</si>
  <si>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</si>
  <si>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</si>
  <si>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</si>
  <si>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</si>
  <si>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</si>
  <si>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</si>
  <si>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</si>
  <si>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</si>
  <si>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</si>
  <si>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</si>
  <si>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</si>
  <si>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</si>
  <si>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</si>
  <si>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</si>
  <si>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</si>
  <si>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</si>
  <si>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</si>
  <si>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</si>
  <si>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</si>
  <si>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</si>
  <si>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</si>
  <si>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</si>
  <si>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</si>
  <si>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</si>
  <si>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</si>
  <si>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</si>
  <si>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</si>
  <si>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</si>
  <si>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</si>
  <si>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</si>
  <si>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</si>
  <si>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</si>
  <si>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</si>
  <si>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</si>
  <si>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</si>
  <si>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</si>
  <si>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</si>
  <si>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</si>
  <si>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</si>
  <si>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</si>
  <si>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</si>
  <si>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</si>
  <si>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</si>
  <si>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</si>
  <si>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</si>
  <si>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</si>
  <si>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</si>
  <si>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</si>
  <si>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</si>
  <si>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</si>
  <si>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</si>
  <si>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</si>
  <si>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</si>
  <si>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</si>
  <si>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</si>
  <si>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</si>
  <si>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</si>
  <si>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</si>
  <si>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</si>
  <si>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</si>
  <si>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</si>
  <si>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</si>
  <si>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</si>
  <si>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</si>
  <si>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</si>
  <si>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</si>
  <si>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</si>
  <si>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</si>
  <si>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</si>
  <si>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</si>
  <si>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</si>
  <si>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</si>
  <si>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</si>
  <si>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</si>
  <si>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</si>
  <si>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</si>
  <si>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</si>
  <si>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</si>
  <si>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</si>
  <si>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</si>
  <si>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</si>
  <si>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</si>
  <si>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</si>
  <si>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</si>
  <si>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</si>
  <si>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</si>
  <si>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</si>
  <si>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</si>
  <si>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</si>
  <si>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</si>
  <si>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</si>
  <si>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</si>
  <si>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</si>
  <si>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</si>
  <si>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</si>
  <si>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</si>
  <si>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</si>
  <si>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</si>
  <si>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</si>
  <si>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</si>
  <si>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</si>
  <si>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</si>
  <si>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</si>
  <si>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</si>
  <si>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</si>
  <si>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</si>
  <si>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</si>
  <si>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</si>
  <si>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</si>
  <si>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</si>
  <si>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</si>
  <si>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</si>
  <si>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</si>
  <si>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</si>
  <si>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</si>
  <si>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</si>
  <si>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</si>
  <si>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</si>
  <si>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</si>
  <si>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</si>
  <si>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</si>
  <si>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</si>
  <si>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</si>
  <si>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</si>
  <si>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</si>
  <si>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</si>
  <si>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</si>
  <si>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</si>
  <si>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</si>
  <si>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</si>
  <si>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</si>
  <si>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</si>
  <si>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</si>
  <si>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</si>
  <si>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</si>
  <si>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</si>
  <si>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</si>
  <si>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</si>
  <si>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</si>
  <si>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</si>
  <si>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</si>
  <si>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</si>
  <si>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</si>
  <si>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</si>
  <si>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</si>
  <si>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</si>
  <si>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</si>
  <si>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</si>
  <si>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</si>
  <si>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</si>
  <si>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</si>
  <si>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</si>
  <si>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</si>
  <si>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</si>
  <si>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</si>
  <si>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</si>
  <si>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</si>
  <si>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</si>
  <si>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</si>
  <si>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</si>
  <si>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</si>
  <si>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</si>
  <si>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</si>
  <si>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</si>
  <si>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</si>
  <si>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</si>
  <si>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</si>
  <si>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</si>
  <si>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</si>
  <si>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</si>
  <si>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</si>
  <si>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</si>
  <si>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</si>
  <si>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</si>
  <si>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</si>
  <si>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</si>
  <si>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</si>
  <si>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</si>
  <si>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</si>
  <si>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</si>
  <si>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</si>
  <si>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</si>
  <si>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</si>
  <si>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</si>
  <si>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</si>
  <si>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</si>
  <si>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</si>
  <si>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</si>
  <si>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</si>
  <si>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</si>
  <si>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</si>
  <si>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</si>
  <si>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</si>
  <si>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</si>
  <si>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</si>
  <si>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</si>
  <si>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</si>
  <si>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</si>
  <si>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</si>
  <si>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</si>
  <si>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</si>
  <si>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</si>
  <si>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</si>
  <si>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</si>
  <si>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</si>
  <si>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</si>
  <si>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</si>
  <si>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</si>
  <si>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</si>
  <si>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</si>
  <si>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</si>
  <si>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</si>
  <si>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</si>
  <si>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</si>
  <si>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</si>
  <si>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</si>
  <si>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</si>
  <si>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</si>
  <si>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</si>
  <si>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</si>
  <si>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</si>
  <si>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</si>
  <si>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</si>
  <si>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</si>
  <si>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</si>
  <si>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</si>
  <si>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</si>
  <si>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</si>
  <si>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</si>
  <si>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</si>
  <si>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</si>
  <si>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</si>
  <si>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</si>
  <si>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</si>
  <si>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</si>
  <si>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</si>
  <si>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</si>
  <si>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</si>
  <si>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</si>
  <si>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</si>
  <si>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</si>
  <si>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</si>
  <si>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</si>
  <si>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</si>
  <si>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</si>
  <si>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</si>
  <si>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</si>
  <si>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</si>
  <si>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</si>
  <si>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</si>
  <si>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</si>
  <si>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</si>
  <si>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</si>
  <si>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</si>
  <si>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</si>
  <si>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</si>
  <si>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</si>
  <si>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</si>
  <si>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</si>
  <si>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</si>
  <si>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</si>
  <si>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</si>
  <si>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</si>
  <si>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</si>
  <si>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</si>
  <si>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</si>
  <si>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</si>
  <si>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</si>
  <si>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</si>
  <si>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</si>
  <si>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</si>
  <si>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</si>
  <si>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</si>
  <si>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</si>
  <si>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</si>
  <si>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</si>
  <si>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</si>
  <si>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</si>
  <si>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</si>
  <si>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</si>
  <si>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</si>
  <si>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</si>
  <si>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</si>
  <si>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</si>
  <si>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</si>
  <si>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</si>
  <si>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</si>
  <si>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</si>
  <si>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</si>
  <si>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</si>
  <si>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</si>
  <si>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</si>
  <si>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</si>
  <si>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</si>
  <si>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</si>
  <si>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</si>
  <si>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</si>
  <si>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</si>
  <si>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</si>
  <si>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</si>
  <si>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</si>
  <si>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</si>
  <si>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</si>
  <si>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</si>
  <si>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</si>
  <si>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</si>
  <si>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</si>
  <si>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</si>
  <si>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</si>
  <si>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</si>
  <si>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</si>
  <si>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</si>
  <si>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</si>
  <si>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</si>
  <si>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</si>
  <si>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</si>
  <si>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</si>
  <si>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</si>
  <si>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</si>
  <si>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</si>
  <si>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</si>
  <si>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</si>
  <si>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</si>
  <si>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</si>
  <si>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</si>
  <si>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</si>
  <si>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</si>
  <si>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</si>
  <si>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</si>
  <si>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</si>
  <si>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</si>
  <si>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</si>
  <si>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</si>
  <si>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</si>
  <si>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</si>
  <si>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</si>
  <si>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</si>
  <si>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</si>
  <si>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</si>
  <si>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</si>
  <si>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</si>
  <si>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</si>
  <si>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</si>
  <si>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</si>
  <si>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</si>
  <si>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</si>
  <si>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</si>
  <si>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</si>
  <si>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</si>
  <si>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</si>
  <si>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</si>
  <si>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</si>
  <si>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</si>
  <si>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</si>
  <si>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</si>
  <si>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</si>
  <si>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</si>
  <si>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</si>
  <si>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</si>
  <si>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</si>
  <si>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</si>
  <si>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</si>
  <si>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</si>
  <si>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</si>
  <si>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</si>
  <si>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</si>
  <si>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</si>
  <si>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</si>
  <si>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</si>
  <si>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</si>
  <si>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</si>
  <si>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</si>
  <si>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</si>
  <si>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</si>
  <si>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</si>
  <si>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</si>
  <si>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</si>
  <si>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</si>
  <si>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</si>
  <si>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</si>
  <si>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</si>
  <si>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</si>
  <si>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</si>
  <si>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</si>
  <si>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</si>
  <si>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</si>
  <si>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</si>
  <si>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</si>
  <si>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</si>
  <si>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</si>
  <si>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</si>
  <si>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</si>
  <si>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</si>
  <si>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</si>
  <si>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</si>
  <si>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</si>
  <si>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</si>
  <si>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</si>
  <si>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</si>
  <si>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</si>
  <si>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</si>
  <si>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</si>
  <si>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</si>
  <si>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</si>
  <si>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</si>
  <si>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</si>
  <si>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</si>
  <si>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</si>
  <si>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</si>
  <si>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</si>
  <si>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</si>
  <si>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</si>
  <si>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</si>
  <si>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</si>
  <si>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</si>
  <si>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</si>
  <si>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</si>
  <si>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</si>
  <si>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</si>
  <si>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</si>
  <si>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</si>
  <si>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</si>
  <si>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</si>
  <si>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</si>
  <si>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</si>
  <si>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</si>
  <si>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</si>
  <si>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</si>
  <si>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</si>
  <si>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</si>
  <si>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</si>
  <si>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</si>
  <si>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</si>
  <si>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</si>
  <si>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</si>
  <si>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</si>
  <si>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</si>
  <si>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</si>
  <si>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</si>
  <si>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</si>
  <si>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</si>
  <si>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</si>
  <si>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</si>
  <si>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</si>
  <si>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</si>
  <si>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</si>
  <si>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</si>
  <si>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</si>
  <si>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</si>
  <si>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</si>
  <si>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</si>
  <si>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</si>
  <si>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</si>
  <si>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</si>
  <si>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</si>
  <si>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</si>
  <si>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</si>
  <si>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</si>
  <si>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</si>
  <si>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</si>
  <si>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</si>
  <si>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</si>
  <si>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</si>
  <si>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</si>
  <si>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</si>
  <si>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</si>
  <si>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</si>
  <si>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</si>
  <si>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</si>
  <si>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</si>
  <si>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</si>
  <si>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</si>
  <si>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</si>
  <si>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</si>
  <si>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</si>
  <si>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</si>
  <si>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</si>
  <si>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</si>
  <si>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</si>
  <si>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</si>
  <si>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</si>
  <si>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</si>
  <si>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</si>
  <si>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</si>
  <si>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</si>
  <si>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</si>
  <si>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</si>
  <si>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</si>
  <si>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</si>
  <si>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</si>
  <si>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</si>
  <si>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</si>
  <si>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</si>
  <si>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</si>
  <si>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</si>
  <si>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</si>
  <si>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</si>
  <si>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</si>
  <si>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</si>
  <si>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</si>
  <si>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</si>
  <si>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</si>
  <si>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</si>
  <si>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</si>
  <si>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</si>
  <si>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</si>
  <si>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</si>
  <si>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</si>
  <si>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</si>
  <si>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</si>
  <si>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</si>
  <si>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</si>
  <si>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</si>
  <si>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</si>
  <si>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</si>
  <si>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</si>
  <si>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</si>
  <si>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</si>
  <si>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</si>
  <si>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</si>
  <si>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</si>
  <si>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</si>
  <si>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</si>
  <si>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</si>
  <si>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</si>
  <si>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</si>
  <si>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</si>
  <si>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</si>
  <si>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</si>
  <si>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</si>
  <si>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</si>
  <si>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</si>
  <si>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</si>
  <si>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</si>
  <si>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</si>
  <si>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</si>
  <si>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</si>
  <si>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</si>
  <si>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</si>
  <si>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</si>
  <si>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</si>
  <si>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</si>
  <si>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</si>
  <si>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</si>
  <si>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</si>
  <si>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</si>
  <si>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</si>
  <si>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</si>
  <si>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</si>
  <si>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</si>
  <si>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</si>
  <si>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</si>
  <si>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</si>
  <si>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</si>
  <si>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</si>
  <si>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</si>
  <si>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</si>
  <si>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</si>
  <si>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</si>
  <si>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</si>
  <si>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</si>
  <si>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</si>
  <si>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</si>
  <si>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</si>
  <si>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</si>
  <si>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</si>
  <si>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</si>
  <si>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</si>
  <si>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</si>
  <si>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</si>
  <si>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</si>
  <si>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</si>
  <si>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</si>
  <si>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</si>
  <si>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</si>
  <si>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</si>
  <si>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</si>
  <si>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</si>
  <si>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</si>
  <si>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</si>
  <si>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</si>
  <si>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</si>
  <si>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</si>
  <si>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</si>
  <si>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</si>
  <si>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</si>
  <si>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</si>
  <si>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</si>
  <si>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</si>
  <si>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</si>
  <si>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</si>
  <si>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</si>
  <si>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</si>
  <si>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</si>
  <si>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</si>
  <si>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</si>
  <si>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</si>
  <si>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</si>
  <si>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</si>
  <si>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</si>
  <si>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</si>
  <si>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</si>
  <si>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</si>
  <si>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</si>
  <si>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</si>
  <si>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</si>
  <si>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</si>
  <si>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</si>
  <si>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</si>
  <si>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</si>
  <si>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</si>
  <si>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</si>
  <si>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</si>
  <si>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</si>
  <si>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</si>
  <si>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</si>
  <si>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</si>
  <si>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</si>
  <si>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</si>
  <si>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</si>
  <si>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</si>
  <si>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</si>
  <si>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</si>
  <si>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</si>
  <si>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</si>
  <si>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</si>
  <si>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</si>
  <si>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</si>
  <si>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</si>
  <si>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</si>
  <si>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</si>
  <si>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</si>
  <si>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</si>
  <si>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</si>
  <si>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</si>
  <si>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</si>
  <si>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</si>
  <si>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</si>
  <si>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</si>
  <si>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</si>
  <si>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</si>
  <si>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</si>
  <si>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</si>
  <si>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</si>
  <si>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</si>
  <si>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</si>
  <si>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</si>
  <si>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</si>
  <si>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</si>
  <si>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</si>
  <si>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</si>
  <si>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</si>
  <si>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</si>
  <si>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</si>
  <si>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</si>
  <si>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</si>
  <si>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</si>
  <si>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</si>
  <si>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</si>
  <si>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</si>
  <si>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</si>
  <si>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</si>
  <si>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</si>
  <si>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</si>
  <si>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</si>
  <si>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</si>
  <si>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</si>
  <si>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</si>
  <si>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</si>
  <si>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</si>
  <si>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</si>
  <si>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</si>
  <si>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</si>
  <si>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</si>
  <si>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</si>
  <si>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</si>
  <si>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</si>
  <si>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</si>
  <si>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</si>
  <si>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</si>
  <si>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</si>
  <si>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</si>
  <si>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</si>
  <si>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</si>
  <si>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</si>
  <si>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</si>
  <si>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</si>
  <si>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</si>
  <si>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</si>
  <si>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</si>
  <si>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</si>
  <si>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</si>
  <si>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</si>
  <si>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</si>
  <si>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</si>
  <si>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</si>
  <si>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</si>
  <si>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</si>
  <si>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</si>
  <si>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</si>
  <si>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</si>
  <si>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</si>
  <si>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</si>
  <si>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</si>
  <si>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</si>
  <si>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</si>
  <si>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</si>
  <si>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</si>
  <si>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</si>
  <si>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</si>
  <si>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</si>
  <si>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</si>
  <si>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</si>
  <si>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</si>
  <si>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</si>
  <si>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</si>
  <si>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</si>
  <si>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</si>
  <si>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</si>
  <si>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</si>
  <si>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</si>
  <si>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</si>
  <si>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</si>
  <si>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</si>
  <si>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</si>
  <si>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</si>
  <si>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</si>
  <si>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</si>
  <si>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</si>
  <si>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</si>
  <si>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</si>
  <si>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</si>
  <si>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</si>
  <si>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</si>
  <si>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</si>
  <si>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</si>
  <si>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</si>
  <si>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</si>
  <si>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</si>
  <si>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</si>
  <si>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</si>
  <si>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</si>
  <si>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</si>
  <si>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</si>
  <si>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</si>
  <si>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</si>
  <si>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</si>
  <si>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</si>
  <si>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</si>
  <si>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</si>
  <si>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</si>
  <si>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</si>
  <si>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</si>
  <si>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</si>
  <si>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</si>
  <si>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</si>
  <si>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</si>
  <si>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</si>
  <si>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</si>
  <si>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</si>
  <si>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</si>
  <si>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</si>
  <si>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</si>
  <si>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</si>
  <si>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</si>
  <si>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</si>
  <si>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</si>
  <si>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</si>
  <si>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</si>
  <si>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</si>
  <si>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</si>
  <si>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</si>
  <si>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</si>
  <si>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</si>
  <si>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</si>
  <si>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</si>
  <si>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</si>
  <si>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</si>
  <si>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</si>
  <si>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</si>
  <si>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</si>
  <si>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</si>
  <si>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</si>
  <si>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</si>
  <si>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</si>
  <si>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</si>
  <si>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</si>
  <si>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</si>
  <si>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</si>
  <si>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</si>
  <si>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</si>
  <si>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</si>
  <si>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</si>
  <si>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</si>
  <si>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</si>
  <si>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</si>
  <si>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</si>
  <si>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</si>
  <si>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</si>
  <si>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</si>
  <si>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</si>
  <si>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</si>
  <si>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</si>
  <si>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</si>
  <si>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</si>
  <si>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</si>
  <si>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</si>
  <si>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</si>
  <si>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</si>
  <si>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</si>
  <si>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</si>
  <si>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</si>
  <si>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</si>
  <si>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</si>
  <si>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</si>
  <si>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</si>
  <si>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</si>
  <si>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</si>
  <si>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</si>
  <si>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</si>
  <si>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</si>
  <si>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</si>
  <si>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</si>
  <si>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</si>
  <si>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</si>
  <si>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</si>
  <si>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</si>
  <si>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</si>
  <si>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</si>
  <si>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</si>
  <si>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</si>
  <si>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</si>
  <si>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</si>
  <si>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</si>
  <si>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</si>
  <si>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</si>
  <si>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</si>
  <si>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</si>
  <si>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</si>
  <si>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</si>
  <si>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</si>
  <si>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</si>
  <si>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</si>
  <si>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</si>
  <si>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</si>
  <si>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</si>
  <si>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</si>
  <si>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</si>
  <si>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</si>
  <si>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</si>
  <si>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</si>
  <si>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</si>
  <si>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</si>
  <si>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</si>
  <si>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</si>
  <si>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</si>
  <si>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</si>
  <si>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</si>
  <si>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</si>
  <si>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</si>
  <si>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</si>
  <si>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</si>
  <si>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</si>
  <si>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</si>
  <si>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</si>
  <si>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</si>
  <si>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</si>
  <si>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</si>
  <si>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</si>
  <si>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</si>
  <si>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</si>
  <si>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</si>
  <si>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</si>
  <si>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</si>
  <si>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</si>
  <si>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</si>
  <si>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</si>
  <si>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</si>
  <si>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</si>
  <si>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</si>
  <si>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</si>
  <si>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</si>
  <si>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</si>
  <si>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</si>
  <si>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</si>
  <si>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</si>
  <si>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</si>
  <si>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</si>
  <si>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</si>
  <si>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</si>
  <si>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</si>
  <si>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</si>
  <si>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</si>
  <si>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</si>
  <si>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</si>
  <si>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</si>
  <si>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</si>
  <si>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</si>
  <si>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</si>
  <si>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</si>
  <si>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</si>
  <si>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</si>
  <si>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</si>
  <si>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</si>
  <si>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</si>
  <si>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</si>
  <si>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</si>
  <si>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</si>
  <si>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</si>
  <si>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</si>
  <si>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</si>
  <si>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</si>
  <si>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</si>
  <si>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</si>
  <si>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</si>
  <si>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</si>
  <si>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</si>
  <si>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</si>
  <si>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</si>
  <si>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</si>
  <si>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</si>
  <si>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</si>
  <si>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</si>
  <si>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</si>
  <si>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</si>
  <si>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</si>
  <si>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</si>
  <si>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</si>
  <si>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</si>
  <si>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</si>
  <si>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</si>
  <si>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</si>
  <si>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</si>
  <si>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</si>
  <si>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</si>
  <si>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</si>
  <si>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</si>
  <si>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</si>
  <si>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</si>
  <si>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</si>
  <si>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</si>
  <si>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</si>
  <si>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</si>
  <si>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</si>
  <si>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</si>
  <si>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</si>
  <si>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</si>
  <si>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</si>
  <si>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</si>
  <si>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</si>
  <si>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</si>
  <si>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</si>
  <si>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</si>
  <si>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</si>
  <si>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</si>
  <si>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</si>
  <si>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</si>
  <si>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</si>
  <si>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</si>
  <si>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</si>
  <si>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</si>
  <si>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</si>
  <si>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</si>
  <si>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</si>
  <si>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</si>
  <si>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</si>
  <si>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</si>
  <si>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</si>
  <si>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</si>
  <si>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</si>
  <si>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</si>
  <si>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</si>
  <si>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</si>
  <si>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</si>
  <si>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</si>
  <si>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</si>
  <si>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</si>
  <si>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</si>
  <si>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</si>
  <si>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</si>
  <si>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</si>
  <si>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</si>
  <si>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</si>
  <si>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</si>
  <si>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</si>
  <si>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</si>
  <si>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</si>
  <si>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</si>
  <si>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</si>
  <si>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</si>
  <si>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</si>
  <si>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</si>
  <si>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</si>
  <si>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</si>
  <si>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</si>
  <si>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</si>
  <si>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</si>
  <si>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</si>
  <si>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</si>
  <si>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</si>
  <si>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</si>
  <si>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</si>
  <si>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</si>
  <si>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</si>
  <si>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</si>
  <si>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</si>
  <si>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</si>
  <si>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</si>
  <si>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</si>
  <si>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</si>
  <si>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</si>
  <si>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</si>
  <si>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</si>
  <si>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</si>
  <si>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</si>
  <si>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</si>
  <si>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</si>
  <si>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</si>
  <si>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</si>
  <si>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</si>
  <si>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</si>
  <si>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</si>
  <si>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</si>
  <si>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</si>
  <si>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</si>
  <si>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</si>
  <si>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</si>
  <si>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</si>
  <si>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</si>
  <si>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</si>
  <si>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</si>
  <si>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</si>
  <si>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</si>
  <si>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</si>
  <si>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</si>
  <si>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</si>
  <si>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</si>
  <si>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</si>
  <si>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</si>
  <si>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</si>
  <si>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</si>
  <si>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</si>
  <si>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</si>
  <si>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</si>
  <si>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</si>
  <si>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</si>
  <si>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</si>
  <si>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</si>
  <si>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</si>
  <si>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</si>
  <si>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</si>
  <si>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</si>
  <si>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</si>
  <si>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</si>
  <si>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</si>
  <si>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</si>
  <si>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</si>
  <si>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</si>
  <si>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</si>
  <si>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</si>
  <si>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</si>
  <si>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</si>
  <si>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</si>
  <si>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</si>
  <si>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</si>
  <si>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</si>
  <si>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</si>
  <si>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</si>
  <si>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</si>
  <si>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</si>
  <si>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</si>
  <si>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</si>
  <si>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</si>
  <si>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</si>
  <si>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</si>
  <si>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</si>
  <si>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</si>
  <si>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</si>
  <si>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</si>
  <si>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</si>
  <si>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</si>
  <si>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</si>
  <si>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</si>
  <si>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</si>
  <si>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</si>
  <si>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</si>
  <si>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</si>
  <si>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</si>
  <si>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</si>
  <si>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</si>
  <si>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</si>
  <si>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</si>
  <si>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</si>
  <si>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</si>
  <si>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</si>
  <si>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</si>
  <si>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</si>
  <si>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</si>
  <si>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</si>
  <si>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</si>
  <si>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</si>
  <si>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</si>
  <si>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</si>
  <si>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</si>
  <si>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</si>
  <si>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</si>
  <si>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</si>
  <si>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</si>
  <si>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</si>
  <si>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</si>
  <si>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</si>
  <si>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</si>
  <si>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</si>
  <si>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</si>
  <si>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</si>
  <si>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</si>
  <si>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</si>
  <si>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</si>
  <si>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</si>
  <si>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</si>
  <si>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</si>
  <si>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</si>
  <si>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</si>
  <si>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</si>
  <si>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</si>
  <si>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</si>
  <si>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</si>
  <si>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</si>
  <si>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</si>
  <si>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</si>
  <si>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</si>
  <si>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</si>
  <si>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</si>
  <si>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</si>
  <si>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</si>
  <si>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</si>
  <si>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</si>
  <si>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</si>
  <si>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</si>
  <si>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</si>
  <si>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</si>
  <si>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</si>
  <si>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</si>
  <si>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</si>
  <si>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</si>
  <si>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</si>
  <si>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</si>
  <si>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</si>
  <si>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</si>
  <si>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</si>
  <si>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</si>
  <si>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</si>
  <si>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</si>
  <si>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</si>
  <si>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</si>
  <si>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</si>
  <si>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</si>
  <si>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</si>
  <si>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</si>
  <si>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</si>
  <si>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</si>
  <si>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</si>
  <si>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</si>
  <si>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</si>
  <si>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</si>
  <si>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</si>
  <si>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</si>
  <si>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</si>
  <si>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</si>
  <si>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</si>
  <si>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</si>
  <si>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</si>
  <si>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</si>
  <si>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</si>
  <si>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</si>
  <si>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</si>
  <si>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</si>
  <si>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</si>
  <si>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</si>
  <si>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</si>
  <si>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</si>
  <si>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</si>
  <si>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</si>
  <si>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</si>
  <si>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</si>
  <si>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</si>
  <si>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</si>
  <si>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</si>
  <si>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</si>
  <si>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</si>
  <si>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</si>
  <si>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</si>
  <si>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</si>
  <si>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</si>
  <si>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</si>
  <si>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</si>
  <si>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</si>
  <si>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</si>
  <si>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</si>
  <si>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</si>
  <si>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</si>
  <si>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</si>
  <si>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</si>
  <si>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</si>
  <si>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</si>
  <si>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</si>
  <si>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</si>
  <si>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</si>
  <si>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</si>
  <si>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</si>
  <si>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</si>
  <si>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</si>
  <si>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</si>
  <si>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</si>
  <si>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</si>
  <si>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</si>
  <si>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</si>
  <si>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</si>
  <si>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</si>
  <si>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</si>
  <si>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</si>
  <si>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</si>
  <si>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</si>
  <si>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</si>
  <si>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</si>
  <si>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</si>
  <si>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</si>
  <si>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</si>
  <si>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</si>
  <si>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</si>
  <si>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</si>
  <si>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</si>
  <si>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</si>
  <si>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</si>
  <si>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</si>
  <si>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</si>
  <si>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</si>
  <si>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</si>
  <si>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</si>
  <si>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</si>
  <si>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</si>
  <si>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</si>
  <si>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</si>
  <si>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</si>
  <si>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</si>
  <si>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</si>
  <si>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</si>
  <si>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</si>
  <si>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</si>
  <si>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</si>
  <si>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</si>
  <si>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</si>
  <si>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</si>
  <si>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</si>
  <si>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</si>
  <si>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</si>
  <si>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</si>
  <si>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</si>
  <si>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</si>
  <si>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</si>
  <si>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</si>
  <si>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</si>
  <si>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</si>
  <si>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</si>
  <si>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</si>
  <si>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</si>
  <si>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</si>
  <si>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</si>
  <si>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</si>
  <si>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</si>
  <si>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</si>
  <si>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</si>
  <si>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</si>
  <si>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</si>
  <si>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</si>
  <si>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</si>
  <si>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</si>
  <si>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</si>
  <si>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</si>
  <si>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</si>
  <si>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</si>
  <si>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</si>
  <si>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</si>
  <si>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</si>
  <si>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</si>
  <si>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</si>
  <si>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</si>
  <si>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</si>
  <si>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</si>
  <si>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</si>
  <si>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</si>
  <si>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</si>
  <si>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</si>
  <si>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</si>
  <si>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</si>
  <si>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</si>
  <si>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</si>
  <si>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</si>
  <si>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</si>
  <si>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</si>
  <si>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</si>
  <si>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</si>
  <si>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</si>
  <si>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</si>
  <si>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</si>
  <si>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</si>
  <si>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</si>
  <si>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</si>
  <si>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</si>
  <si>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</si>
  <si>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</si>
  <si>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</si>
  <si>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</si>
  <si>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</si>
  <si>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</si>
  <si>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</si>
  <si>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</si>
  <si>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</si>
  <si>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</si>
  <si>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</si>
  <si>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</si>
  <si>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</si>
  <si>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</si>
  <si>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</si>
  <si>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</si>
  <si>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</si>
  <si>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</si>
  <si>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</si>
  <si>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</si>
  <si>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</si>
  <si>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</si>
  <si>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</si>
  <si>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</si>
  <si>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</si>
  <si>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</si>
  <si>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</si>
  <si>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</si>
  <si>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</si>
  <si>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</si>
  <si>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</si>
  <si>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</si>
  <si>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</si>
  <si>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</si>
  <si>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</si>
  <si>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</si>
  <si>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</si>
  <si>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</si>
  <si>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</si>
  <si>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</si>
  <si>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</si>
  <si>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</si>
  <si>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</si>
  <si>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</si>
  <si>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</si>
  <si>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</si>
  <si>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</si>
  <si>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</si>
  <si>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</si>
  <si>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</si>
  <si>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</si>
  <si>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</si>
  <si>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</si>
  <si>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</si>
  <si>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</si>
  <si>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</si>
  <si>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</si>
  <si>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</si>
  <si>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</si>
  <si>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</si>
  <si>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</si>
  <si>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</si>
  <si>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</si>
  <si>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</si>
  <si>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</si>
  <si>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</si>
  <si>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</si>
  <si>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</si>
  <si>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</si>
  <si>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</si>
  <si>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</si>
  <si>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</si>
  <si>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</si>
  <si>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</si>
  <si>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</si>
  <si>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</si>
  <si>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</si>
  <si>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</si>
  <si>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</si>
  <si>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</si>
  <si>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</si>
  <si>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</si>
  <si>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</si>
  <si>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</si>
  <si>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</si>
  <si>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</si>
  <si>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</si>
  <si>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</si>
  <si>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</si>
  <si>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</si>
  <si>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</si>
  <si>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</si>
  <si>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</si>
  <si>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</si>
  <si>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</si>
  <si>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</si>
  <si>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</si>
  <si>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</si>
  <si>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</si>
  <si>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</si>
  <si>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</si>
  <si>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</si>
  <si>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</si>
  <si>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</si>
  <si>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</si>
  <si>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</si>
  <si>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</si>
  <si>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</si>
  <si>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</si>
  <si>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</si>
  <si>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</si>
  <si>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</si>
  <si>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</si>
  <si>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</si>
  <si>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</si>
  <si>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</si>
  <si>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</si>
  <si>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</si>
  <si>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</si>
  <si>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</si>
  <si>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</si>
  <si>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</si>
  <si>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</si>
  <si>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</si>
  <si>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</si>
  <si>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</si>
  <si>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</si>
  <si>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</si>
  <si>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</si>
  <si>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</si>
  <si>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</si>
  <si>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</si>
  <si>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</si>
  <si>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</si>
  <si>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</si>
  <si>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</si>
  <si>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</si>
  <si>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</si>
  <si>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</si>
  <si>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</si>
  <si>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</si>
  <si>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</si>
  <si>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</si>
  <si>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</si>
  <si>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</si>
  <si>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</si>
  <si>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</si>
  <si>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</si>
  <si>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</si>
  <si>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</si>
  <si>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</si>
  <si>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</si>
  <si>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</si>
  <si>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</si>
  <si>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</si>
  <si>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</si>
  <si>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</si>
  <si>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</si>
  <si>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</si>
  <si>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</si>
  <si>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</si>
  <si>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</si>
  <si>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</si>
  <si>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</si>
  <si>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</si>
  <si>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</si>
  <si>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</si>
  <si>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</si>
  <si>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</si>
  <si>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</si>
  <si>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</si>
  <si>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</si>
  <si>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</si>
  <si>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</si>
  <si>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</si>
  <si>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</si>
  <si>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</si>
  <si>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</si>
  <si>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</si>
  <si>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</si>
  <si>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</si>
  <si>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</si>
  <si>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</si>
  <si>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</si>
  <si>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</si>
  <si>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</si>
  <si>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</si>
  <si>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</si>
  <si>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</si>
  <si>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</si>
  <si>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</si>
  <si>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</si>
  <si>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</si>
  <si>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</si>
  <si>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</si>
  <si>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</si>
  <si>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</si>
  <si>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</si>
  <si>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</si>
  <si>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</si>
  <si>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</si>
  <si>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</si>
  <si>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</si>
  <si>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</si>
  <si>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</si>
  <si>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</si>
  <si>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</si>
  <si>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</si>
  <si>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</si>
  <si>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</si>
  <si>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</si>
  <si>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</si>
  <si>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</si>
  <si>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</si>
  <si>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</si>
  <si>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</si>
  <si>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</si>
  <si>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</si>
  <si>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</si>
  <si>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</si>
  <si>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</si>
  <si>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</si>
  <si>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</si>
  <si>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</si>
  <si>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</si>
  <si>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</si>
  <si>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</si>
  <si>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</si>
  <si>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</si>
  <si>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</si>
  <si>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</si>
  <si>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</si>
  <si>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</si>
  <si>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</si>
  <si>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</si>
  <si>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</si>
  <si>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</si>
  <si>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</si>
  <si>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</si>
  <si>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</si>
  <si>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</si>
  <si>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</si>
  <si>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</si>
  <si>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</si>
  <si>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</si>
  <si>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</si>
  <si>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</si>
  <si>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</si>
  <si>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</si>
  <si>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</si>
  <si>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</si>
  <si>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</si>
  <si>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</si>
  <si>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</si>
  <si>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</si>
  <si>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</si>
  <si>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</si>
  <si>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</si>
  <si>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</si>
  <si>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</si>
  <si>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</si>
  <si>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</si>
  <si>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</si>
  <si>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</si>
  <si>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</si>
  <si>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</si>
  <si>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</si>
  <si>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</si>
  <si>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</si>
  <si>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</si>
  <si>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</si>
  <si>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</si>
  <si>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</si>
  <si>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</si>
  <si>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</si>
  <si>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</si>
  <si>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</si>
  <si>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</si>
  <si>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</si>
  <si>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</si>
  <si>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</si>
  <si>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</si>
  <si>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</si>
  <si>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</si>
  <si>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</si>
  <si>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</si>
  <si>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</si>
  <si>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</si>
  <si>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</si>
  <si>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</si>
  <si>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</si>
  <si>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</si>
  <si>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</si>
  <si>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</si>
  <si>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</si>
  <si>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</si>
  <si>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</si>
  <si>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</si>
  <si>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</si>
  <si>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</si>
  <si>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</si>
  <si>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</si>
  <si>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</si>
  <si>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</si>
  <si>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</si>
  <si>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</si>
  <si>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</si>
  <si>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</si>
  <si>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</si>
  <si>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</si>
  <si>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</si>
  <si>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</si>
  <si>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</si>
  <si>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</si>
  <si>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</si>
  <si>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</si>
  <si>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</si>
  <si>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</si>
  <si>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</si>
  <si>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</si>
  <si>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</si>
  <si>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</si>
  <si>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</si>
  <si>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</si>
  <si>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</si>
  <si>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</si>
  <si>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</si>
  <si>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</si>
  <si>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</si>
  <si>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</si>
  <si>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</si>
  <si>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</si>
  <si>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</si>
  <si>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</si>
  <si>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</si>
  <si>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</si>
  <si>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</si>
  <si>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</si>
  <si>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</si>
  <si>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</si>
  <si>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</si>
  <si>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</si>
  <si>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</si>
  <si>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</si>
  <si>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</si>
  <si>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</si>
  <si>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</si>
  <si>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</si>
  <si>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</si>
  <si>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</si>
  <si>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</si>
  <si>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</si>
  <si>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</si>
  <si>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</si>
  <si>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</si>
  <si>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</si>
  <si>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</si>
  <si>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</si>
  <si>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</si>
  <si>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</si>
  <si>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</si>
  <si>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</si>
  <si>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</si>
  <si>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</si>
  <si>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</si>
  <si>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</si>
  <si>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</si>
  <si>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</si>
  <si>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</si>
  <si>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</si>
  <si>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</si>
  <si>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</si>
  <si>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</si>
  <si>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</si>
  <si>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</si>
  <si>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</si>
  <si>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</si>
  <si>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</si>
  <si>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</si>
  <si>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</si>
  <si>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</si>
  <si>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</si>
  <si>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</si>
  <si>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</si>
  <si>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</si>
  <si>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</si>
  <si>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</si>
  <si>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</si>
  <si>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</si>
  <si>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</si>
  <si>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</si>
  <si>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</si>
  <si>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</si>
  <si>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</si>
  <si>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</si>
  <si>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</si>
  <si>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</si>
  <si>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</si>
  <si>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</si>
  <si>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</si>
  <si>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</si>
  <si>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</si>
  <si>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</si>
  <si>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</si>
  <si>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</si>
  <si>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</si>
  <si>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</si>
  <si>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</si>
  <si>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</si>
  <si>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</si>
  <si>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</si>
  <si>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</si>
  <si>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</si>
  <si>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</si>
  <si>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</si>
  <si>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</si>
  <si>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</si>
  <si>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</si>
  <si>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</si>
  <si>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</si>
  <si>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</si>
  <si>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</si>
  <si>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</si>
  <si>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</si>
  <si>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</si>
  <si>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</si>
  <si>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</si>
  <si>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</si>
  <si>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</si>
  <si>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</si>
  <si>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</si>
  <si>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</si>
  <si>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</si>
  <si>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</si>
  <si>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</si>
  <si>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</si>
  <si>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</si>
  <si>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</si>
  <si>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</si>
  <si>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</si>
  <si>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</si>
  <si>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</si>
  <si>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</si>
  <si>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</si>
  <si>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</si>
  <si>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</si>
  <si>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</si>
  <si>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</si>
  <si>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</si>
  <si>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</si>
  <si>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</si>
  <si>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</si>
  <si>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</si>
  <si>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</si>
  <si>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</si>
  <si>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</si>
  <si>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</si>
  <si>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</si>
  <si>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</si>
  <si>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</si>
  <si>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</si>
  <si>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</si>
  <si>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</si>
  <si>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</si>
  <si>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</si>
  <si>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</si>
  <si>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</si>
  <si>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</si>
  <si>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</si>
  <si>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</si>
  <si>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</si>
  <si>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</si>
  <si>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</si>
  <si>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</si>
  <si>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</si>
  <si>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</si>
  <si>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</si>
  <si>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</si>
  <si>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</si>
  <si>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</si>
  <si>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</si>
  <si>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</si>
  <si>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</si>
  <si>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</si>
  <si>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</si>
  <si>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</si>
  <si>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</si>
  <si>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</si>
  <si>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</si>
  <si>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</si>
  <si>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</si>
  <si>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</si>
  <si>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</si>
  <si>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</si>
  <si>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</si>
  <si>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</si>
  <si>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</si>
  <si>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</si>
  <si>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</si>
  <si>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</si>
  <si>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</si>
  <si>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</si>
  <si>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</si>
  <si>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</si>
  <si>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</si>
  <si>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</si>
  <si>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</si>
  <si>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</si>
  <si>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</si>
  <si>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</si>
  <si>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</si>
  <si>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</si>
  <si>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</si>
  <si>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</si>
  <si>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</si>
  <si>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</si>
  <si>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</si>
  <si>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</si>
  <si>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</si>
  <si>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</si>
  <si>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</si>
  <si>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</si>
  <si>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</si>
  <si>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</si>
  <si>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</si>
  <si>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</si>
  <si>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</si>
  <si>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</si>
  <si>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</si>
  <si>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</si>
  <si>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</si>
  <si>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</si>
  <si>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</si>
  <si>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</si>
  <si>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</si>
  <si>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</si>
  <si>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</si>
  <si>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</si>
  <si>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</si>
  <si>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</si>
  <si>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</si>
  <si>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</si>
  <si>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</si>
  <si>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</si>
  <si>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</si>
  <si>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</si>
  <si>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</si>
  <si>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</si>
  <si>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</si>
  <si>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</si>
  <si>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</si>
  <si>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</si>
  <si>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</si>
  <si>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</si>
  <si>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</si>
  <si>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</si>
  <si>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</si>
  <si>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</si>
  <si>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</si>
  <si>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</si>
  <si>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</si>
  <si>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</si>
  <si>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</si>
  <si>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</si>
  <si>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</si>
  <si>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</si>
  <si>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</si>
  <si>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</si>
  <si>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</si>
  <si>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</si>
  <si>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</si>
  <si>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</si>
  <si>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</si>
  <si>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</si>
  <si>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</si>
  <si>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</si>
  <si>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</si>
  <si>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</si>
  <si>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</si>
  <si>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</si>
  <si>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</si>
  <si>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</si>
  <si>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</si>
  <si>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</si>
  <si>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</si>
  <si>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</si>
  <si>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</si>
  <si>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</si>
  <si>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</si>
  <si>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</si>
  <si>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</si>
  <si>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</si>
  <si>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</si>
  <si>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</si>
  <si>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</si>
  <si>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</si>
  <si>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</si>
  <si>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</si>
  <si>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</si>
  <si>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</si>
  <si>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</si>
  <si>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</si>
  <si>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</si>
  <si>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</si>
  <si>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</si>
  <si>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</si>
  <si>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</si>
  <si>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</si>
  <si>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</si>
  <si>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</si>
  <si>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</si>
  <si>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</si>
  <si>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</si>
  <si>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</si>
  <si>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</si>
  <si>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</si>
  <si>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</si>
  <si>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</si>
  <si>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</si>
  <si>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</si>
  <si>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</si>
  <si>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</si>
  <si>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</si>
  <si>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</si>
  <si>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</si>
  <si>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</si>
  <si>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</si>
  <si>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</si>
  <si>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</si>
  <si>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</si>
  <si>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</si>
  <si>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</si>
  <si>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</si>
  <si>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</si>
  <si>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</si>
  <si>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</si>
  <si>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</si>
  <si>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</si>
  <si>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</si>
  <si>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</si>
  <si>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</si>
  <si>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</si>
  <si>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</si>
  <si>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</si>
  <si>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</si>
  <si>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</si>
  <si>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</si>
  <si>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</si>
  <si>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</si>
  <si>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</si>
  <si>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</si>
  <si>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</si>
  <si>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</si>
  <si>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</si>
  <si>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</si>
  <si>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</si>
  <si>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</si>
  <si>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</si>
  <si>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</si>
  <si>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</si>
  <si>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</si>
  <si>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</si>
  <si>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</si>
  <si>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</si>
  <si>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</si>
  <si>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</si>
  <si>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</si>
  <si>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</si>
  <si>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</si>
  <si>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</si>
  <si>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</si>
  <si>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</si>
  <si>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</si>
  <si>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</si>
  <si>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</si>
  <si>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</si>
  <si>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</si>
  <si>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</si>
  <si>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</si>
  <si>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</si>
  <si>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</si>
  <si>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</si>
  <si>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</si>
  <si>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</si>
  <si>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</si>
  <si>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</si>
  <si>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</si>
  <si>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</si>
  <si>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</si>
  <si>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</si>
  <si>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</si>
  <si>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</si>
  <si>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</si>
  <si>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</si>
  <si>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</si>
  <si>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</si>
  <si>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</si>
  <si>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</si>
  <si>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</si>
  <si>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</si>
  <si>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</si>
  <si>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</si>
  <si>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</si>
  <si>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</si>
  <si>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</si>
  <si>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</si>
  <si>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</si>
  <si>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</si>
  <si>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</si>
  <si>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</si>
  <si>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</si>
  <si>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</si>
  <si>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</si>
  <si>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</si>
  <si>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</si>
  <si>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</si>
  <si>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</si>
  <si>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</si>
  <si>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</si>
  <si>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</si>
  <si>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</si>
  <si>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</si>
  <si>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</si>
  <si>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</si>
  <si>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</si>
  <si>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</si>
  <si>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</si>
  <si>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</si>
  <si>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</si>
  <si>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</si>
  <si>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</si>
  <si>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</si>
  <si>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</si>
  <si>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</si>
  <si>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</si>
  <si>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</si>
  <si>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</si>
  <si>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</si>
  <si>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</si>
  <si>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</si>
  <si>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</si>
  <si>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</si>
  <si>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</si>
  <si>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</si>
  <si>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</si>
  <si>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</si>
  <si>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</si>
  <si>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</si>
  <si>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</si>
  <si>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</si>
  <si>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</si>
  <si>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</si>
  <si>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</si>
  <si>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</si>
  <si>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</si>
  <si>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</si>
  <si>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</si>
  <si>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</si>
  <si>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</si>
  <si>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</si>
  <si>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</si>
  <si>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</si>
  <si>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</si>
  <si>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</si>
  <si>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</si>
  <si>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</si>
  <si>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</si>
  <si>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</si>
  <si>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</si>
  <si>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</si>
  <si>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</si>
  <si>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</si>
  <si>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</si>
  <si>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</si>
  <si>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</si>
  <si>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</si>
  <si>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</si>
  <si>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</si>
  <si>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</si>
  <si>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</si>
  <si>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</si>
  <si>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</si>
  <si>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</si>
  <si>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</si>
  <si>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</si>
  <si>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</si>
  <si>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</si>
  <si>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</si>
  <si>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</si>
  <si>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</si>
  <si>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</si>
  <si>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</si>
  <si>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</si>
  <si>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</si>
  <si>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</si>
  <si>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</si>
  <si>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</si>
  <si>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</si>
  <si>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</si>
  <si>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</si>
  <si>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</si>
  <si>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</si>
  <si>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</si>
  <si>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</si>
  <si>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</si>
  <si>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</si>
  <si>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</si>
  <si>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</si>
  <si>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</si>
  <si>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</si>
  <si>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</si>
  <si>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</si>
  <si>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</si>
  <si>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</si>
  <si>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</si>
  <si>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</si>
  <si>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</si>
  <si>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</si>
  <si>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</si>
  <si>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</si>
  <si>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</si>
  <si>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</si>
  <si>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</si>
  <si>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</si>
  <si>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</si>
  <si>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</si>
  <si>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</si>
  <si>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</si>
  <si>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</si>
  <si>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</si>
  <si>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</si>
  <si>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</si>
  <si>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</si>
  <si>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</si>
  <si>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</si>
  <si>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</si>
  <si>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</si>
  <si>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</si>
  <si>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</si>
  <si>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</si>
  <si>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</si>
  <si>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</si>
  <si>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</si>
  <si>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</si>
  <si>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</si>
  <si>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</si>
  <si>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</si>
  <si>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</si>
  <si>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</si>
  <si>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</si>
  <si>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</si>
  <si>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</si>
  <si>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</si>
  <si>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</si>
  <si>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</si>
  <si>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</si>
  <si>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</si>
  <si>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</si>
  <si>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</si>
  <si>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</si>
  <si>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</si>
  <si>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</si>
  <si>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</si>
  <si>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</si>
  <si>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</si>
  <si>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</si>
  <si>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</si>
  <si>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</si>
  <si>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</si>
  <si>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</si>
  <si>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</si>
  <si>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</si>
  <si>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</si>
  <si>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</si>
  <si>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</si>
  <si>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</si>
  <si>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</si>
  <si>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</si>
  <si>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</si>
  <si>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</si>
  <si>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</si>
  <si>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</si>
  <si>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</si>
  <si>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</si>
  <si>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</si>
  <si>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</si>
  <si>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</si>
  <si>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</si>
  <si>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</si>
  <si>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</si>
  <si>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</si>
  <si>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</si>
  <si>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</si>
  <si>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</si>
  <si>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</si>
  <si>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</si>
  <si>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</si>
  <si>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</si>
  <si>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</si>
  <si>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</si>
  <si>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</si>
  <si>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</si>
  <si>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</si>
  <si>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</si>
  <si>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</si>
  <si>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</si>
  <si>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</si>
  <si>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</si>
  <si>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</si>
  <si>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</si>
  <si>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</si>
  <si>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</si>
  <si>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</si>
  <si>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</si>
  <si>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</si>
  <si>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</si>
  <si>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</si>
  <si>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</si>
  <si>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</si>
  <si>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</si>
  <si>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</si>
  <si>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</si>
  <si>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</si>
  <si>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</si>
  <si>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</si>
  <si>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</si>
  <si>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</si>
  <si>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</si>
  <si>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</si>
  <si>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</si>
  <si>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</si>
  <si>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</si>
  <si>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</si>
  <si>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</si>
  <si>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</si>
  <si>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</si>
  <si>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</si>
  <si>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</si>
  <si>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</si>
  <si>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</si>
  <si>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</si>
  <si>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</si>
  <si>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</si>
  <si>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</si>
  <si>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</si>
  <si>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</si>
  <si>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</si>
  <si>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</si>
  <si>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</si>
  <si>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</si>
  <si>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</si>
  <si>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</si>
  <si>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</si>
  <si>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</si>
  <si>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</si>
  <si>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</si>
  <si>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</si>
  <si>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</si>
  <si>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</si>
  <si>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</si>
  <si>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</si>
  <si>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</si>
  <si>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</si>
  <si>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</si>
  <si>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</si>
  <si>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</si>
  <si>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</si>
  <si>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</si>
  <si>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</si>
  <si>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</si>
  <si>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</si>
  <si>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</si>
  <si>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</si>
  <si>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</si>
  <si>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</si>
  <si>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</si>
  <si>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</si>
  <si>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</si>
  <si>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</si>
  <si>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</si>
  <si>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</si>
  <si>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</si>
  <si>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</si>
  <si>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</si>
  <si>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</si>
  <si>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</si>
  <si>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</si>
  <si>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</si>
  <si>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</si>
  <si>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</si>
  <si>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</si>
  <si>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</si>
  <si>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</si>
  <si>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</si>
  <si>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</si>
  <si>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</si>
  <si>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</si>
  <si>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</si>
  <si>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</si>
  <si>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</si>
  <si>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</si>
  <si>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</si>
  <si>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</si>
  <si>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</si>
  <si>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</si>
  <si>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</si>
  <si>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</si>
  <si>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</si>
  <si>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</si>
  <si>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</si>
  <si>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</si>
  <si>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</si>
  <si>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</si>
  <si>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</si>
  <si>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</si>
  <si>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</si>
  <si>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</si>
  <si>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</si>
  <si>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</si>
  <si>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</si>
  <si>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</si>
  <si>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</si>
  <si>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</si>
  <si>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</si>
  <si>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</si>
  <si>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</si>
  <si>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</si>
  <si>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</si>
  <si>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</si>
  <si>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</si>
  <si>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</si>
  <si>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</si>
  <si>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</si>
  <si>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</si>
  <si>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</si>
  <si>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</si>
  <si>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</si>
  <si>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</si>
  <si>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</si>
  <si>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</si>
  <si>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</si>
  <si>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</si>
  <si>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</si>
  <si>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</si>
  <si>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</si>
  <si>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</si>
  <si>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</si>
  <si>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</si>
  <si>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</si>
  <si>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</si>
  <si>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</si>
  <si>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</si>
  <si>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</si>
  <si>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</si>
  <si>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</si>
  <si>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</si>
  <si>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</si>
  <si>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</si>
  <si>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</si>
  <si>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</si>
  <si>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</si>
  <si>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</si>
  <si>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</si>
  <si>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</si>
  <si>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</si>
  <si>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</si>
  <si>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</si>
  <si>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</si>
  <si>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</si>
  <si>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</si>
  <si>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</si>
  <si>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</si>
  <si>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</si>
  <si>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</si>
  <si>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</si>
  <si>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</si>
  <si>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</si>
  <si>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</si>
  <si>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</si>
  <si>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</si>
  <si>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</si>
  <si>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</si>
  <si>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</si>
  <si>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</si>
  <si>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</si>
  <si>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</si>
  <si>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</si>
  <si>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</si>
  <si>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</si>
  <si>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</si>
  <si>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</si>
  <si>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</si>
  <si>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</si>
  <si>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</si>
  <si>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</si>
  <si>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</si>
  <si>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</si>
  <si>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</si>
  <si>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</si>
  <si>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</si>
  <si>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</si>
  <si>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</si>
  <si>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</si>
  <si>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</si>
  <si>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</si>
  <si>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</si>
  <si>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</si>
  <si>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</si>
  <si>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</si>
  <si>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</si>
  <si>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</si>
  <si>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</si>
  <si>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</si>
  <si>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</si>
  <si>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</si>
  <si>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</si>
  <si>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</si>
  <si>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</si>
  <si>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</si>
  <si>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</si>
  <si>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</si>
  <si>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</si>
  <si>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</si>
  <si>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</si>
  <si>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</si>
  <si>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</si>
  <si>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</si>
  <si>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</si>
  <si>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</si>
  <si>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</si>
  <si>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</si>
  <si>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</si>
  <si>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</si>
  <si>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</si>
  <si>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</si>
  <si>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</si>
  <si>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</si>
  <si>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</si>
  <si>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</si>
  <si>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</si>
  <si>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</si>
  <si>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</si>
  <si>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</si>
  <si>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</si>
  <si>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</si>
  <si>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</si>
  <si>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</si>
  <si>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</si>
  <si>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</si>
  <si>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</si>
  <si>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</si>
  <si>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</si>
  <si>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</si>
  <si>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</si>
  <si>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</si>
  <si>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</si>
  <si>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</si>
  <si>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</si>
  <si>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</si>
  <si>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</si>
  <si>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</si>
  <si>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</si>
  <si>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</si>
  <si>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</si>
  <si>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</si>
  <si>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</si>
  <si>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</si>
  <si>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</si>
  <si>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</si>
  <si>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</si>
  <si>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</si>
  <si>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</si>
  <si>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</si>
  <si>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</si>
  <si>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</si>
  <si>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</si>
  <si>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</si>
  <si>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</si>
  <si>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</si>
  <si>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</si>
  <si>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</si>
  <si>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</si>
  <si>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</si>
  <si>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</si>
  <si>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</si>
  <si>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</si>
  <si>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</si>
  <si>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</si>
  <si>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</si>
  <si>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</si>
  <si>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</si>
  <si>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</si>
  <si>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</si>
  <si>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</si>
  <si>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</si>
  <si>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</si>
  <si>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</si>
  <si>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</si>
  <si>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</si>
  <si>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</si>
  <si>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</si>
  <si>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</si>
  <si>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</si>
  <si>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</si>
  <si>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</si>
  <si>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</si>
  <si>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</si>
  <si>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</si>
  <si>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</si>
  <si>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</si>
  <si>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</si>
  <si>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</si>
  <si>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</si>
  <si>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</si>
  <si>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</si>
  <si>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</si>
  <si>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</si>
  <si>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</si>
  <si>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</si>
  <si>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</si>
  <si>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</si>
  <si>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</si>
  <si>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</si>
  <si>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</si>
  <si>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</si>
  <si>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</si>
  <si>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</si>
  <si>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</si>
  <si>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</si>
  <si>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</si>
  <si>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</si>
  <si>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</si>
  <si>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</si>
  <si>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</si>
  <si>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</si>
  <si>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</si>
  <si>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</si>
  <si>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</si>
  <si>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</si>
  <si>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</si>
  <si>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</si>
  <si>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</si>
  <si>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</si>
  <si>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</si>
  <si>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</si>
  <si>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</si>
  <si>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</si>
  <si>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</si>
  <si>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</si>
  <si>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</si>
  <si>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</si>
  <si>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</si>
  <si>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</si>
  <si>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</si>
  <si>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</si>
  <si>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</si>
  <si>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</si>
  <si>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</si>
  <si>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</si>
  <si>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</si>
  <si>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</si>
  <si>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</si>
  <si>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</si>
  <si>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</si>
  <si>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</si>
  <si>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</si>
  <si>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</si>
  <si>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</si>
  <si>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</si>
  <si>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</si>
  <si>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</si>
  <si>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</si>
  <si>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</si>
  <si>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</si>
  <si>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</si>
  <si>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</si>
  <si>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</si>
  <si>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</si>
  <si>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</si>
  <si>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</si>
  <si>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</si>
  <si>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</si>
  <si>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</si>
  <si>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</si>
  <si>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</si>
  <si>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</si>
  <si>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</si>
  <si>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</si>
  <si>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</si>
  <si>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</si>
  <si>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</si>
  <si>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</si>
  <si>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</si>
  <si>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</si>
  <si>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</si>
  <si>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</si>
  <si>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</si>
  <si>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</si>
  <si>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</si>
  <si>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</si>
  <si>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</si>
  <si>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</si>
  <si>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</si>
  <si>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</si>
  <si>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</si>
  <si>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</si>
  <si>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</si>
  <si>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</si>
  <si>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</si>
  <si>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</si>
  <si>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</si>
  <si>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</si>
  <si>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</si>
  <si>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</si>
  <si>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</si>
  <si>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</si>
  <si>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</si>
  <si>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</si>
  <si>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</si>
  <si>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</si>
  <si>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</si>
  <si>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</si>
  <si>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</si>
  <si>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</si>
  <si>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</si>
  <si>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</si>
  <si>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</si>
  <si>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</si>
  <si>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</si>
  <si>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</si>
  <si>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</si>
  <si>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</si>
  <si>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</si>
  <si>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</si>
  <si>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</si>
  <si>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</si>
  <si>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</si>
  <si>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</si>
  <si>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</si>
  <si>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</si>
  <si>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</si>
  <si>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</si>
  <si>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</si>
  <si>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</si>
  <si>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</si>
  <si>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</si>
  <si>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</si>
  <si>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</si>
  <si>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</si>
  <si>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</si>
  <si>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</si>
  <si>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</si>
  <si>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</si>
  <si>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</si>
  <si>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</si>
  <si>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</si>
  <si>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</si>
  <si>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</si>
  <si>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</si>
  <si>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</si>
  <si>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</si>
  <si>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</si>
  <si>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</si>
  <si>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</si>
  <si>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</si>
  <si>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</si>
  <si>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</si>
  <si>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</si>
  <si>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</si>
  <si>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</si>
  <si>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</si>
  <si>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</si>
  <si>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</si>
  <si>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</si>
  <si>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</si>
  <si>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</si>
  <si>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</si>
  <si>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</si>
  <si>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</si>
  <si>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</si>
  <si>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</si>
  <si>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</si>
  <si>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</si>
  <si>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</si>
  <si>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</si>
  <si>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</si>
  <si>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</si>
  <si>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</si>
  <si>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</si>
  <si>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</si>
  <si>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</si>
  <si>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</si>
  <si>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</si>
  <si>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</si>
  <si>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</si>
  <si>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</si>
  <si>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</si>
  <si>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</si>
  <si>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</si>
  <si>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</si>
  <si>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</si>
  <si>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</si>
  <si>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</si>
  <si>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</si>
  <si>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</si>
  <si>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</si>
  <si>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</si>
  <si>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</si>
  <si>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</si>
  <si>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</si>
  <si>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</si>
  <si>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</si>
  <si>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</si>
  <si>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</si>
  <si>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</si>
  <si>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</si>
  <si>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</si>
  <si>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</si>
  <si>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</si>
  <si>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</si>
  <si>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</si>
  <si>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</si>
  <si>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</si>
  <si>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</si>
  <si>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</si>
  <si>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</si>
  <si>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</si>
  <si>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</si>
  <si>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</si>
  <si>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</si>
  <si>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</si>
  <si>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</si>
  <si>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</si>
  <si>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</si>
  <si>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</si>
  <si>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</si>
  <si>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</si>
  <si>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</si>
  <si>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</si>
  <si>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</si>
  <si>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</si>
  <si>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</si>
  <si>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</si>
  <si>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</si>
  <si>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</si>
  <si>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</si>
  <si>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</si>
  <si>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</si>
  <si>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</si>
  <si>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</si>
  <si>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</si>
  <si>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</si>
  <si>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</si>
  <si>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</si>
  <si>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</si>
  <si>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</si>
  <si>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</si>
  <si>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</si>
  <si>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</si>
  <si>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</si>
  <si>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</si>
  <si>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</si>
  <si>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</si>
  <si>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</si>
  <si>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</si>
  <si>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</si>
  <si>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</si>
  <si>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</si>
  <si>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</si>
  <si>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</si>
  <si>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</si>
  <si>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</si>
  <si>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</si>
  <si>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</si>
  <si>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</si>
  <si>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</si>
  <si>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</si>
  <si>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</si>
  <si>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</si>
  <si>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</si>
  <si>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</si>
  <si>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</si>
  <si>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</si>
  <si>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</si>
  <si>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</si>
  <si>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</si>
  <si>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</si>
  <si>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</si>
  <si>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</si>
  <si>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</si>
  <si>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</si>
  <si>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</si>
  <si>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</si>
  <si>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</si>
  <si>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</si>
  <si>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</si>
  <si>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</si>
  <si>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</si>
  <si>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</si>
  <si>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</si>
  <si>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</si>
  <si>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</si>
  <si>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</si>
  <si>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</si>
  <si>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</si>
  <si>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</si>
  <si>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</si>
  <si>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</si>
  <si>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</si>
  <si>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</si>
  <si>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</si>
  <si>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</si>
  <si>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</si>
  <si>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</si>
  <si>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</si>
  <si>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</si>
  <si>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</si>
  <si>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</si>
  <si>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</si>
  <si>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</si>
  <si>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</si>
  <si>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</si>
  <si>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</si>
  <si>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</si>
  <si>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</si>
  <si>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</si>
  <si>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</si>
  <si>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</si>
  <si>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</si>
  <si>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</si>
  <si>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</si>
  <si>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</si>
  <si>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</si>
  <si>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</si>
  <si>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</si>
  <si>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</si>
  <si>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</si>
  <si>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</si>
  <si>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</si>
  <si>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</si>
  <si>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</si>
  <si>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</si>
  <si>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</si>
  <si>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</si>
  <si>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</si>
  <si>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</si>
  <si>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</si>
  <si>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</si>
  <si>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</si>
  <si>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</si>
  <si>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</si>
  <si>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</si>
  <si>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</si>
  <si>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</si>
  <si>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</si>
  <si>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</si>
  <si>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</si>
  <si>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</si>
  <si>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</si>
  <si>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</si>
  <si>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</si>
  <si>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</si>
  <si>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</si>
  <si>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</si>
  <si>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</si>
  <si>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</si>
  <si>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</si>
  <si>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</si>
  <si>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</si>
  <si>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</si>
  <si>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</si>
  <si>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</si>
  <si>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</si>
  <si>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</si>
  <si>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</si>
  <si>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</si>
  <si>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</si>
  <si>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</si>
  <si>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</si>
  <si>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</si>
  <si>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</si>
  <si>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</si>
  <si>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</si>
  <si>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</si>
  <si>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</si>
  <si>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</si>
  <si>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</si>
  <si>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</si>
  <si>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</si>
  <si>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</si>
  <si>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</si>
  <si>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</si>
  <si>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</si>
  <si>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</si>
  <si>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</si>
  <si>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</si>
  <si>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</si>
  <si>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</si>
  <si>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</si>
  <si>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</si>
  <si>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</si>
  <si>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</si>
  <si>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</si>
  <si>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</si>
  <si>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</si>
  <si>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</si>
  <si>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</si>
  <si>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</si>
  <si>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</si>
  <si>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</si>
  <si>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</si>
  <si>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</si>
  <si>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</si>
  <si>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</si>
  <si>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</si>
  <si>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</si>
  <si>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</si>
  <si>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</si>
  <si>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</si>
  <si>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</si>
  <si>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</si>
  <si>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</si>
  <si>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</si>
  <si>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</si>
  <si>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</si>
  <si>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</si>
  <si>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</si>
  <si>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</si>
  <si>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</si>
  <si>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</si>
  <si>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</si>
  <si>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</si>
  <si>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</si>
  <si>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</si>
  <si>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</si>
  <si>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</si>
  <si>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</si>
  <si>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</si>
  <si>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</si>
  <si>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</si>
  <si>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</si>
  <si>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</si>
  <si>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</si>
  <si>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</si>
  <si>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</si>
  <si>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</si>
  <si>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</si>
  <si>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</si>
  <si>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</si>
  <si>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</si>
  <si>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</si>
  <si>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</si>
  <si>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</si>
  <si>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</si>
  <si>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</si>
  <si>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</si>
  <si>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</si>
  <si>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</si>
  <si>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</si>
  <si>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</si>
  <si>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</si>
  <si>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</si>
  <si>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</si>
  <si>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</si>
  <si>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</si>
  <si>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</si>
  <si>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</si>
  <si>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</si>
  <si>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</si>
  <si>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</si>
  <si>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</si>
  <si>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</si>
  <si>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</si>
  <si>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</si>
  <si>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</si>
  <si>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</si>
  <si>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</si>
  <si>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</si>
  <si>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</si>
  <si>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</si>
  <si>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</si>
  <si>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</si>
  <si>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</si>
  <si>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</si>
  <si>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</si>
  <si>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</si>
  <si>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</si>
  <si>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</si>
  <si>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</si>
  <si>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</si>
  <si>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</si>
  <si>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</si>
  <si>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</si>
  <si>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</si>
  <si>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</si>
  <si>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</si>
  <si>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</si>
  <si>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</si>
  <si>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</si>
  <si>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</si>
  <si>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</si>
  <si>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</si>
  <si>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</si>
  <si>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</si>
  <si>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</si>
  <si>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</si>
  <si>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</si>
  <si>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</si>
  <si>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</si>
  <si>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</si>
  <si>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</si>
  <si>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</si>
  <si>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</si>
  <si>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</si>
  <si>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</si>
  <si>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</si>
  <si>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</si>
  <si>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</si>
  <si>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</si>
  <si>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</si>
  <si>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</si>
  <si>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</si>
  <si>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</si>
  <si>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</si>
  <si>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</si>
  <si>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</si>
  <si>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</si>
  <si>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</si>
  <si>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</si>
  <si>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</si>
  <si>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</si>
  <si>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</si>
  <si>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</si>
  <si>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</si>
  <si>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</si>
  <si>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</si>
  <si>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</si>
  <si>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</si>
  <si>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</si>
  <si>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</si>
  <si>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</si>
  <si>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</si>
  <si>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</si>
  <si>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</si>
  <si>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</si>
  <si>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</si>
  <si>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</si>
  <si>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</si>
  <si>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</si>
  <si>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</si>
  <si>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</si>
  <si>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</si>
  <si>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</si>
  <si>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</si>
  <si>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</si>
  <si>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</si>
  <si>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</si>
  <si>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</si>
  <si>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</si>
  <si>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</si>
  <si>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</si>
  <si>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</si>
  <si>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</si>
  <si>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</si>
  <si>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</si>
  <si>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</si>
  <si>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</si>
  <si>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</si>
  <si>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</si>
  <si>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</si>
  <si>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</si>
  <si>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</si>
  <si>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</si>
  <si>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</si>
  <si>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</si>
  <si>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</si>
  <si>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</si>
  <si>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</si>
  <si>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</si>
  <si>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</si>
  <si>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</si>
  <si>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</si>
  <si>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</si>
  <si>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</si>
  <si>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</si>
  <si>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</si>
  <si>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</si>
  <si>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</si>
  <si>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</si>
  <si>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</si>
  <si>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</si>
  <si>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</si>
  <si>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</si>
  <si>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</si>
  <si>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</si>
  <si>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</si>
  <si>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</si>
  <si>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</si>
  <si>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</si>
  <si>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</si>
  <si>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</si>
  <si>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</si>
  <si>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</si>
  <si>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</si>
  <si>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</si>
  <si>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</si>
  <si>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</si>
  <si>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</si>
  <si>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</si>
  <si>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</si>
  <si>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</si>
  <si>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</si>
  <si>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</si>
  <si>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</si>
  <si>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</si>
  <si>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</si>
  <si>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</si>
  <si>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</si>
  <si>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</si>
  <si>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</si>
  <si>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</si>
  <si>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</si>
  <si>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</si>
  <si>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</si>
  <si>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</si>
  <si>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</si>
  <si>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</si>
  <si>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</si>
  <si>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</si>
  <si>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</si>
  <si>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</si>
  <si>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</si>
  <si>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</si>
  <si>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</si>
  <si>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</si>
  <si>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</si>
  <si>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</si>
  <si>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</si>
  <si>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</si>
  <si>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</si>
  <si>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</si>
  <si>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</si>
  <si>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</si>
  <si>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</si>
  <si>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</si>
  <si>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</si>
  <si>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</si>
  <si>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</si>
  <si>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</si>
  <si>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</si>
  <si>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</si>
  <si>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</si>
  <si>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</si>
  <si>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</si>
  <si>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</si>
  <si>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</si>
  <si>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</si>
  <si>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</si>
  <si>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</si>
  <si>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</si>
  <si>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</si>
  <si>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</si>
  <si>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</si>
  <si>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</si>
  <si>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</si>
  <si>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</si>
  <si>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</si>
  <si>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</si>
  <si>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</si>
  <si>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</si>
  <si>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</si>
  <si>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</si>
  <si>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</si>
  <si>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</si>
  <si>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</si>
  <si>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</si>
  <si>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</si>
  <si>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</si>
  <si>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</si>
  <si>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</si>
  <si>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</si>
  <si>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</si>
  <si>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</si>
  <si>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</si>
  <si>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</si>
  <si>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</si>
  <si>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</si>
  <si>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</si>
  <si>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</si>
  <si>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</si>
  <si>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</si>
  <si>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</si>
  <si>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</si>
  <si>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</si>
  <si>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</si>
  <si>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</si>
  <si>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</si>
  <si>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</si>
  <si>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</si>
  <si>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</si>
  <si>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</si>
  <si>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</si>
  <si>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</si>
  <si>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</si>
  <si>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</si>
  <si>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</si>
  <si>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</si>
  <si>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</si>
  <si>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</si>
  <si>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</si>
  <si>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</si>
  <si>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</si>
  <si>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</si>
  <si>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</si>
  <si>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</si>
  <si>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</si>
  <si>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</si>
  <si>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</si>
  <si>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</si>
  <si>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</si>
  <si>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</si>
  <si>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</si>
  <si>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</si>
  <si>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</si>
  <si>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</si>
  <si>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</si>
  <si>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</si>
  <si>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</si>
  <si>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</si>
  <si>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</si>
  <si>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</si>
  <si>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</si>
  <si>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</si>
  <si>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</si>
  <si>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</si>
  <si>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</si>
  <si>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</si>
  <si>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</si>
  <si>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</si>
  <si>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</si>
  <si>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</si>
  <si>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</si>
  <si>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</si>
  <si>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</si>
  <si>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</si>
  <si>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</si>
  <si>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</si>
  <si>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</si>
  <si>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</si>
  <si>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</si>
  <si>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</si>
  <si>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</si>
  <si>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</si>
  <si>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</si>
  <si>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</si>
  <si>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</si>
  <si>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</si>
  <si>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</si>
  <si>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</si>
  <si>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</si>
  <si>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</si>
  <si>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</si>
  <si>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</si>
  <si>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</si>
  <si>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</si>
  <si>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</si>
  <si>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</si>
  <si>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</si>
  <si>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</si>
  <si>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</si>
  <si>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</si>
  <si>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</si>
  <si>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</si>
  <si>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</si>
  <si>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</si>
  <si>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</si>
  <si>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</si>
  <si>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</si>
  <si>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</si>
  <si>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</si>
  <si>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</si>
  <si>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</si>
  <si>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</si>
  <si>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</si>
  <si>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</si>
  <si>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</si>
  <si>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</si>
  <si>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</si>
  <si>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</si>
  <si>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</si>
  <si>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</si>
  <si>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</si>
  <si>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</si>
  <si>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</si>
  <si>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</si>
  <si>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</si>
  <si>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</si>
  <si>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</si>
  <si>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</si>
  <si>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</si>
  <si>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</si>
  <si>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</si>
  <si>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</si>
  <si>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</si>
  <si>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</si>
  <si>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</si>
  <si>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</si>
  <si>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</si>
  <si>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</si>
  <si>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</si>
  <si>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</si>
  <si>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</si>
  <si>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</si>
  <si>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</si>
  <si>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</si>
  <si>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</si>
  <si>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</si>
  <si>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</si>
  <si>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</si>
  <si>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</si>
  <si>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</si>
  <si>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</si>
  <si>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</si>
  <si>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</si>
  <si>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</si>
  <si>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</si>
  <si>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</si>
  <si>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</si>
  <si>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</si>
  <si>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</si>
  <si>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</si>
  <si>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</si>
  <si>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</si>
  <si>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</si>
  <si>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</si>
  <si>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</si>
  <si>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</si>
  <si>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</si>
  <si>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</si>
  <si>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</si>
  <si>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</si>
  <si>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</si>
  <si>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</si>
  <si>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</si>
  <si>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</si>
  <si>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</si>
  <si>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</si>
  <si>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</si>
  <si>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</si>
  <si>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</si>
  <si>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</si>
  <si>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</si>
  <si>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</si>
  <si>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</si>
  <si>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</si>
  <si>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</si>
  <si>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</si>
  <si>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</si>
  <si>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</si>
  <si>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</si>
  <si>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</si>
  <si>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</si>
  <si>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</si>
  <si>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</si>
  <si>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</si>
  <si>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</si>
  <si>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</si>
  <si>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</si>
  <si>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</si>
  <si>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</si>
  <si>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</si>
  <si>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</si>
  <si>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</si>
  <si>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</si>
  <si>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</si>
  <si>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</si>
  <si>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</si>
  <si>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</si>
  <si>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</si>
  <si>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</si>
  <si>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</si>
  <si>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</si>
  <si>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</si>
  <si>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</si>
  <si>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</si>
  <si>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</si>
  <si>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</si>
  <si>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</si>
  <si>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</si>
  <si>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</si>
  <si>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</si>
  <si>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</si>
  <si>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</si>
  <si>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</si>
  <si>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</si>
  <si>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</si>
  <si>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</si>
  <si>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</si>
  <si>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</si>
  <si>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</si>
  <si>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</si>
  <si>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</si>
  <si>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</si>
  <si>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</si>
  <si>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</si>
  <si>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</si>
  <si>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</si>
  <si>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</si>
  <si>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</si>
  <si>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</si>
  <si>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</si>
  <si>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</si>
  <si>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</si>
  <si>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</si>
  <si>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</si>
  <si>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</si>
  <si>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</si>
  <si>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</si>
  <si>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</si>
  <si>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</si>
  <si>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</si>
  <si>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</si>
  <si>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</si>
  <si>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</si>
  <si>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</si>
  <si>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</si>
  <si>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</si>
  <si>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</si>
  <si>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</si>
  <si>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</si>
  <si>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</si>
  <si>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</si>
  <si>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</si>
  <si>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</si>
  <si>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</si>
  <si>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</si>
  <si>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</si>
  <si>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</si>
  <si>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</si>
  <si>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</si>
  <si>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</si>
  <si>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</si>
  <si>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</si>
  <si>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</si>
  <si>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</si>
  <si>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</si>
  <si>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</si>
  <si>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</si>
  <si>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</si>
  <si>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</si>
  <si>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</si>
  <si>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</si>
  <si>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</si>
  <si>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</si>
  <si>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</si>
  <si>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</si>
  <si>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</si>
  <si>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</si>
  <si>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</si>
  <si>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</si>
  <si>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</si>
  <si>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</si>
  <si>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</si>
  <si>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</si>
  <si>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</si>
  <si>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</si>
  <si>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</si>
  <si>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</si>
  <si>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</si>
  <si>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</si>
  <si>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</si>
  <si>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</si>
  <si>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</si>
  <si>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</si>
  <si>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</si>
  <si>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</si>
  <si>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</si>
  <si>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</si>
  <si>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</si>
  <si>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</si>
  <si>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</si>
  <si>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</si>
  <si>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</si>
  <si>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</si>
  <si>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</si>
  <si>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</si>
  <si>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</si>
  <si>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</si>
  <si>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</si>
  <si>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</si>
  <si>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</si>
  <si>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</si>
  <si>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</si>
  <si>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</si>
  <si>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</si>
  <si>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</si>
  <si>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</si>
  <si>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</si>
  <si>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</si>
  <si>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</si>
  <si>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</si>
  <si>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</si>
  <si>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</si>
  <si>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</si>
  <si>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</si>
  <si>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</si>
  <si>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</si>
  <si>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</si>
  <si>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</si>
  <si>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</si>
  <si>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</si>
  <si>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</si>
  <si>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</si>
  <si>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</si>
  <si>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</si>
  <si>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</si>
  <si>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</si>
  <si>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</si>
  <si>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</si>
  <si>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</si>
  <si>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</si>
  <si>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</si>
  <si>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</si>
  <si>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</si>
  <si>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</si>
  <si>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</si>
  <si>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</si>
  <si>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</si>
  <si>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</si>
  <si>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</si>
  <si>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</si>
  <si>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</si>
  <si>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</si>
  <si>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</si>
  <si>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</si>
  <si>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</si>
  <si>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</si>
  <si>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</si>
  <si>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</si>
  <si>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</si>
  <si>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</si>
  <si>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</si>
  <si>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</si>
  <si>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</si>
  <si>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</si>
  <si>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</si>
  <si>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</si>
  <si>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</si>
  <si>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</si>
  <si>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</si>
  <si>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</si>
  <si>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</si>
  <si>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</si>
  <si>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</si>
  <si>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</si>
  <si>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</si>
  <si>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</si>
  <si>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</si>
  <si>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</si>
  <si>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</si>
  <si>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</si>
  <si>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</si>
  <si>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</si>
  <si>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</si>
  <si>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</si>
  <si>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</si>
  <si>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</si>
  <si>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</si>
  <si>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</si>
  <si>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</si>
  <si>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</si>
  <si>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</si>
  <si>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</si>
  <si>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</si>
  <si>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</si>
  <si>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</si>
  <si>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</si>
  <si>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</si>
  <si>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</si>
  <si>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</si>
  <si>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</si>
  <si>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</si>
  <si>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</si>
  <si>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</si>
  <si>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</si>
  <si>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</si>
  <si>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</si>
  <si>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</si>
  <si>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</si>
  <si>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</si>
  <si>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</si>
  <si>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</si>
  <si>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</si>
  <si>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</si>
  <si>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</si>
  <si>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</si>
  <si>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</si>
  <si>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</si>
  <si>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</si>
  <si>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</si>
  <si>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</si>
  <si>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</si>
  <si>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</si>
  <si>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</si>
  <si>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</si>
  <si>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</si>
  <si>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</si>
  <si>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</si>
  <si>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</si>
  <si>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</si>
  <si>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</si>
  <si>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</si>
  <si>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</si>
  <si>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</si>
  <si>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</si>
  <si>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</si>
  <si>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</si>
  <si>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</si>
  <si>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</si>
  <si>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</si>
  <si>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</si>
  <si>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</si>
  <si>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</si>
  <si>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</si>
  <si>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</si>
  <si>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</si>
  <si>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</si>
  <si>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</si>
  <si>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</si>
  <si>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</si>
  <si>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</si>
  <si>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</si>
  <si>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</si>
  <si>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</si>
  <si>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</si>
  <si>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</si>
  <si>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</si>
  <si>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</si>
  <si>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</si>
  <si>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</si>
  <si>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</si>
  <si>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</si>
  <si>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</si>
  <si>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</si>
  <si>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</si>
  <si>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</si>
  <si>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</si>
  <si>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</si>
  <si>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</si>
  <si>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</si>
  <si>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</si>
  <si>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</si>
  <si>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</si>
  <si>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</si>
  <si>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</si>
  <si>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</si>
  <si>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</si>
  <si>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</si>
  <si>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</si>
  <si>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</si>
  <si>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</si>
  <si>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</si>
  <si>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</si>
  <si>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</si>
  <si>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</si>
  <si>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</si>
  <si>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</si>
  <si>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</si>
  <si>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</si>
  <si>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</si>
  <si>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</si>
  <si>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</si>
  <si>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</si>
  <si>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</si>
  <si>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</si>
  <si>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</si>
  <si>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</si>
  <si>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</si>
  <si>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</si>
  <si>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</si>
  <si>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</si>
  <si>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</si>
  <si>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</si>
  <si>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</si>
  <si>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</si>
  <si>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</si>
  <si>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</si>
  <si>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</si>
  <si>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</si>
  <si>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</si>
  <si>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</si>
  <si>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</si>
  <si>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</si>
  <si>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</si>
  <si>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</si>
  <si>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</si>
  <si>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</si>
  <si>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</si>
  <si>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</si>
  <si>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</si>
  <si>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</si>
  <si>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</si>
  <si>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</si>
  <si>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</si>
  <si>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</si>
  <si>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</si>
  <si>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</si>
  <si>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</si>
  <si>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</si>
  <si>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</si>
  <si>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</si>
  <si>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</si>
  <si>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</si>
  <si>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</si>
  <si>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</si>
  <si>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</si>
  <si>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</si>
  <si>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</si>
  <si>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</si>
  <si>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</si>
  <si>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</si>
  <si>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</si>
  <si>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</si>
  <si>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</si>
  <si>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</si>
  <si>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</si>
  <si>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</si>
  <si>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</si>
  <si>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</si>
  <si>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</si>
  <si>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</si>
  <si>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</si>
  <si>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</si>
  <si>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</si>
  <si>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</si>
  <si>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</si>
  <si>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</si>
  <si>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</si>
  <si>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</si>
  <si>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</si>
  <si>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</si>
  <si>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</si>
  <si>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</si>
  <si>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</si>
  <si>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</si>
  <si>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</si>
  <si>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</si>
  <si>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</si>
  <si>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</si>
  <si>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</si>
  <si>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</si>
  <si>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</si>
  <si>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</si>
  <si>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</si>
  <si>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</si>
  <si>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</si>
  <si>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</si>
  <si>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</si>
  <si>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</si>
  <si>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</si>
  <si>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</si>
  <si>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</si>
  <si>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</si>
  <si>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</si>
  <si>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</si>
  <si>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</si>
  <si>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</si>
  <si>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</si>
  <si>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</si>
  <si>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</si>
  <si>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</si>
  <si>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</si>
  <si>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</si>
  <si>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</si>
  <si>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</si>
  <si>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</si>
  <si>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</si>
  <si>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</si>
  <si>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</si>
  <si>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</si>
  <si>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</si>
  <si>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</si>
  <si>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</si>
  <si>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</si>
  <si>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</si>
  <si>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</si>
  <si>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</si>
  <si>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</si>
  <si>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</si>
  <si>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</si>
  <si>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</si>
  <si>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</si>
  <si>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</si>
  <si>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</si>
  <si>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</si>
  <si>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</si>
  <si>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</si>
  <si>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</si>
  <si>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</si>
  <si>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</si>
  <si>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</si>
  <si>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</si>
  <si>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</si>
  <si>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</si>
  <si>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</si>
  <si>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</si>
  <si>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</si>
  <si>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</si>
  <si>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</si>
  <si>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</si>
  <si>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</si>
  <si>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</si>
  <si>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</si>
  <si>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</si>
  <si>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</si>
  <si>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</si>
  <si>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</si>
  <si>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</si>
  <si>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</si>
  <si>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</si>
  <si>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</si>
  <si>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</si>
  <si>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</si>
  <si>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</si>
  <si>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</si>
  <si>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</si>
  <si>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</si>
  <si>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</si>
  <si>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</si>
  <si>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</si>
  <si>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</si>
  <si>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</si>
  <si>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</si>
  <si>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</si>
  <si>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</si>
  <si>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</si>
  <si>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</si>
  <si>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</si>
  <si>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</si>
  <si>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</si>
  <si>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</si>
  <si>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</si>
  <si>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</si>
  <si>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</si>
  <si>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</si>
  <si>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</si>
  <si>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</si>
  <si>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</si>
  <si>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</si>
  <si>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</si>
  <si>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</si>
  <si>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</si>
  <si>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</si>
  <si>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</si>
  <si>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</si>
  <si>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</si>
  <si>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</si>
  <si>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</si>
  <si>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</si>
  <si>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</si>
  <si>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</si>
  <si>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</si>
  <si>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</si>
  <si>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</si>
  <si>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</si>
  <si>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</si>
  <si>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</si>
  <si>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</si>
  <si>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</si>
  <si>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</si>
  <si>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</si>
  <si>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</si>
  <si>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</si>
  <si>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</si>
  <si>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</si>
  <si>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</si>
  <si>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</si>
  <si>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</si>
  <si>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</si>
  <si>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</si>
  <si>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</si>
  <si>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</si>
  <si>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</si>
  <si>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</si>
  <si>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</si>
  <si>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</si>
  <si>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</si>
  <si>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</si>
  <si>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</si>
  <si>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</si>
  <si>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</si>
  <si>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</si>
  <si>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</si>
  <si>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</si>
  <si>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</si>
  <si>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</si>
  <si>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</si>
  <si>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</si>
  <si>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</si>
  <si>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</si>
  <si>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</si>
  <si>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</si>
  <si>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</si>
  <si>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</si>
  <si>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</si>
  <si>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</si>
  <si>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</si>
  <si>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</si>
  <si>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</si>
  <si>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</si>
  <si>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</si>
  <si>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</si>
  <si>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</si>
  <si>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</si>
  <si>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</si>
  <si>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</si>
  <si>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</si>
  <si>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</si>
  <si>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</si>
  <si>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</si>
  <si>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</si>
  <si>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</si>
  <si>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</si>
  <si>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</si>
  <si>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</si>
  <si>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</si>
  <si>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</si>
  <si>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</si>
  <si>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</si>
  <si>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</si>
  <si>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</si>
  <si>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</si>
  <si>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</si>
  <si>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</si>
  <si>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</si>
  <si>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</si>
  <si>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</si>
  <si>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</si>
  <si>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</si>
  <si>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</si>
  <si>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</si>
  <si>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</si>
  <si>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</si>
  <si>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</si>
  <si>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</si>
  <si>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</si>
  <si>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</si>
  <si>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</si>
  <si>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</si>
  <si>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</si>
  <si>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</si>
  <si>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</si>
  <si>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</si>
  <si>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</si>
  <si>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</si>
  <si>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</si>
  <si>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</si>
  <si>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</si>
  <si>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</si>
  <si>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</si>
  <si>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</si>
  <si>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</si>
  <si>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</si>
  <si>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</si>
  <si>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</si>
  <si>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</si>
  <si>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</si>
  <si>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</si>
  <si>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</si>
  <si>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</si>
  <si>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</si>
  <si>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</si>
  <si>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</si>
  <si>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</si>
  <si>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</si>
  <si>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</si>
  <si>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</si>
  <si>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</si>
  <si>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</si>
  <si>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</si>
  <si>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</si>
  <si>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</si>
  <si>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</si>
  <si>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</si>
  <si>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</si>
  <si>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</si>
  <si>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</si>
  <si>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</si>
  <si>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</si>
  <si>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</si>
  <si>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</si>
  <si>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</si>
  <si>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</si>
  <si>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</si>
  <si>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</si>
  <si>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</si>
  <si>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</si>
  <si>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</si>
  <si>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</si>
  <si>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</si>
  <si>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</si>
  <si>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</si>
  <si>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</si>
  <si>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</si>
  <si>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</si>
  <si>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</si>
  <si>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</si>
  <si>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</si>
  <si>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</si>
  <si>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</si>
  <si>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</si>
  <si>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</si>
  <si>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</si>
  <si>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</si>
  <si>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</si>
  <si>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</si>
  <si>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</si>
  <si>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</si>
  <si>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</si>
  <si>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</si>
  <si>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</si>
  <si>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</si>
  <si>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</si>
  <si>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</si>
  <si>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</si>
  <si>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</si>
  <si>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</si>
  <si>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</si>
  <si>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</si>
  <si>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</si>
  <si>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</si>
  <si>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</si>
  <si>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</si>
  <si>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</si>
  <si>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</si>
  <si>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</si>
  <si>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</si>
  <si>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</si>
  <si>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</si>
  <si>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</si>
  <si>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</si>
  <si>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</si>
  <si>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</si>
  <si>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</si>
  <si>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</si>
  <si>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</si>
  <si>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</si>
  <si>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</si>
  <si>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</si>
  <si>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</si>
  <si>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</si>
  <si>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</si>
  <si>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</si>
  <si>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</si>
  <si>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</si>
  <si>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</si>
  <si>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</si>
  <si>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</si>
  <si>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</si>
  <si>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</si>
  <si>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</si>
  <si>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</si>
  <si>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</si>
  <si>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</si>
  <si>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</si>
  <si>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</si>
  <si>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</si>
  <si>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</si>
  <si>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</si>
  <si>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</si>
  <si>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</si>
  <si>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</si>
  <si>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</si>
  <si>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</si>
  <si>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</si>
  <si>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</si>
  <si>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</si>
  <si>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</si>
  <si>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</si>
  <si>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</si>
  <si>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</si>
  <si>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</si>
  <si>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</si>
  <si>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</si>
  <si>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</si>
  <si>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</si>
  <si>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</si>
  <si>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</si>
  <si>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</si>
  <si>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</si>
  <si>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</si>
  <si>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</si>
  <si>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</si>
  <si>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</si>
  <si>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</si>
  <si>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</si>
  <si>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</si>
  <si>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</si>
  <si>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</si>
  <si>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</si>
  <si>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</si>
  <si>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</si>
  <si>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</si>
  <si>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</si>
  <si>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</si>
  <si>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</si>
  <si>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</si>
  <si>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</si>
  <si>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</si>
  <si>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</si>
  <si>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</si>
  <si>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</si>
  <si>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</si>
  <si>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</si>
  <si>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</si>
  <si>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</si>
  <si>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</si>
  <si>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</si>
  <si>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</si>
  <si>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</si>
  <si>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</si>
  <si>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</si>
  <si>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</si>
  <si>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</si>
  <si>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</si>
  <si>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</si>
  <si>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</si>
  <si>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</si>
  <si>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</si>
  <si>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</si>
  <si>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</si>
  <si>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</si>
  <si>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</si>
  <si>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</si>
  <si>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</si>
  <si>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</si>
  <si>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</si>
  <si>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</si>
  <si>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</si>
  <si>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</si>
  <si>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</si>
  <si>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</si>
  <si>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</si>
  <si>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</si>
  <si>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</si>
  <si>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</si>
  <si>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</si>
  <si>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</si>
  <si>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</si>
  <si>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</si>
  <si>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</si>
  <si>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</si>
  <si>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</si>
  <si>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</si>
  <si>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</si>
  <si>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</si>
  <si>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</si>
  <si>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</si>
  <si>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</si>
  <si>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</si>
  <si>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</si>
  <si>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</si>
  <si>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</si>
  <si>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</si>
  <si>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</si>
  <si>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</si>
  <si>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</si>
  <si>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</si>
  <si>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</si>
  <si>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</si>
  <si>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</si>
  <si>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</si>
  <si>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</si>
  <si>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</si>
  <si>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</si>
  <si>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</si>
  <si>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</si>
  <si>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</si>
  <si>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</si>
  <si>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</si>
  <si>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</si>
  <si>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</si>
  <si>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</si>
  <si>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</si>
  <si>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</si>
  <si>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</si>
  <si>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</si>
  <si>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</si>
  <si>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</si>
  <si>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</si>
  <si>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</si>
  <si>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</si>
  <si>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</si>
  <si>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</si>
  <si>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</si>
  <si>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</si>
  <si>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</si>
  <si>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</si>
  <si>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</si>
  <si>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</si>
  <si>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</si>
  <si>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</si>
  <si>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</si>
  <si>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</si>
  <si>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</si>
  <si>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</si>
  <si>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</si>
  <si>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</si>
  <si>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</si>
  <si>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</si>
  <si>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</si>
  <si>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</si>
  <si>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</si>
  <si>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</si>
  <si>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</si>
  <si>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</si>
  <si>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</si>
  <si>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</si>
  <si>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</si>
  <si>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</si>
  <si>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</si>
  <si>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</si>
  <si>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</si>
  <si>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</si>
  <si>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</si>
  <si>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</si>
  <si>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</si>
  <si>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</si>
  <si>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</si>
  <si>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</si>
  <si>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</si>
  <si>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</si>
  <si>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</si>
  <si>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</si>
  <si>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</si>
  <si>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</si>
  <si>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</si>
  <si>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</si>
  <si>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</si>
  <si>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</si>
  <si>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</si>
  <si>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</si>
  <si>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</si>
  <si>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</si>
  <si>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</si>
  <si>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</si>
  <si>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</si>
  <si>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</si>
  <si>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</si>
  <si>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</si>
  <si>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</si>
  <si>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</si>
  <si>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</si>
  <si>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</si>
  <si>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</si>
  <si>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</si>
  <si>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</si>
  <si>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</si>
  <si>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</si>
  <si>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</si>
  <si>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</si>
  <si>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</si>
  <si>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</si>
  <si>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</si>
  <si>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</si>
  <si>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</si>
  <si>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</si>
  <si>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</si>
  <si>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</si>
  <si>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</si>
  <si>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</si>
  <si>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</si>
  <si>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</si>
  <si>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</si>
  <si>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</si>
  <si>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</si>
  <si>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</si>
  <si>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</si>
  <si>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</si>
  <si>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</si>
  <si>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</si>
  <si>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</si>
  <si>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</si>
  <si>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</si>
  <si>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</si>
  <si>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</si>
  <si>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</si>
  <si>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</si>
  <si>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</si>
  <si>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</si>
  <si>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</si>
  <si>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</si>
  <si>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</si>
  <si>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</si>
  <si>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</si>
  <si>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</si>
  <si>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</si>
  <si>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</si>
  <si>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</si>
  <si>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</si>
  <si>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</si>
  <si>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</si>
  <si>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</si>
  <si>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</si>
  <si>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</si>
  <si>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</si>
  <si>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</si>
  <si>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</si>
  <si>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</si>
  <si>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</si>
  <si>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</si>
  <si>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</si>
  <si>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</si>
  <si>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</si>
  <si>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</si>
  <si>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</si>
  <si>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</si>
  <si>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</si>
  <si>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</si>
  <si>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</si>
  <si>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</si>
  <si>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</si>
  <si>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</si>
  <si>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</si>
  <si>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</si>
  <si>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</si>
  <si>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</si>
  <si>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</si>
  <si>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</si>
  <si>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</si>
  <si>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</si>
  <si>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</si>
  <si>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</si>
  <si>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</si>
  <si>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</si>
  <si>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</si>
  <si>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</si>
  <si>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</si>
  <si>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</si>
  <si>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</si>
  <si>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</si>
  <si>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</si>
  <si>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</si>
  <si>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</si>
  <si>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</si>
  <si>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</si>
  <si>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</si>
  <si>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</si>
  <si>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</si>
  <si>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</si>
  <si>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</si>
  <si>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</si>
  <si>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</si>
  <si>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</si>
  <si>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</si>
  <si>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</si>
  <si>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</si>
  <si>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</si>
  <si>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</si>
  <si>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</si>
  <si>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</si>
  <si>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</si>
  <si>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</si>
  <si>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</si>
  <si>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</si>
  <si>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</si>
  <si>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</si>
  <si>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</si>
  <si>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</si>
  <si>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</si>
  <si>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</si>
  <si>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</si>
  <si>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</si>
  <si>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</si>
  <si>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</si>
  <si>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</si>
  <si>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</si>
  <si>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</si>
  <si>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</si>
  <si>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</si>
  <si>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</si>
  <si>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</si>
  <si>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</si>
  <si>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</si>
  <si>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</si>
  <si>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</si>
  <si>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</si>
  <si>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</si>
  <si>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</si>
  <si>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</si>
  <si>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</si>
  <si>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</si>
  <si>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</si>
  <si>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</si>
  <si>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</si>
  <si>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</si>
  <si>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</si>
  <si>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</si>
  <si>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</si>
  <si>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</si>
  <si>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</si>
  <si>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</si>
  <si>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</si>
  <si>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</si>
  <si>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</si>
  <si>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</si>
  <si>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</si>
  <si>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</si>
  <si>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</si>
  <si>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</si>
  <si>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</si>
  <si>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</si>
  <si>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</si>
  <si>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</si>
  <si>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</si>
  <si>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</si>
  <si>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</si>
  <si>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</si>
  <si>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</si>
  <si>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</si>
  <si>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</si>
  <si>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</si>
  <si>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</si>
  <si>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</si>
  <si>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</si>
  <si>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</si>
  <si>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</si>
  <si>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</si>
  <si>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</si>
  <si>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</si>
  <si>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</si>
  <si>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</si>
  <si>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</si>
  <si>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</si>
  <si>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</si>
  <si>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</si>
  <si>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</si>
  <si>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</si>
  <si>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</si>
  <si>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</si>
  <si>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</si>
  <si>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</si>
  <si>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</si>
  <si>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</si>
  <si>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</si>
  <si>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</si>
  <si>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</si>
  <si>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</si>
  <si>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</si>
  <si>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</si>
  <si>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</si>
  <si>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</si>
  <si>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</si>
  <si>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</si>
  <si>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</si>
  <si>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</si>
  <si>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</si>
  <si>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</si>
  <si>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</si>
  <si>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</si>
  <si>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</si>
  <si>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</si>
  <si>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</si>
  <si>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</si>
  <si>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</si>
  <si>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</si>
  <si>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</si>
  <si>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</si>
  <si>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</si>
  <si>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</si>
  <si>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</si>
  <si>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</si>
  <si>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</si>
  <si>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</si>
  <si>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</si>
  <si>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</si>
  <si>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</si>
  <si>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</si>
  <si>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</si>
  <si>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</si>
  <si>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</si>
  <si>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</si>
  <si>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</si>
  <si>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</si>
  <si>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</si>
  <si>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</si>
  <si>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</si>
  <si>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</si>
  <si>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</si>
  <si>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</si>
  <si>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</si>
  <si>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</si>
  <si>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</si>
  <si>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</si>
  <si>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</si>
  <si>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</si>
  <si>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</si>
  <si>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</si>
  <si>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</si>
  <si>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</si>
  <si>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</si>
  <si>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</si>
  <si>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</si>
  <si>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</si>
  <si>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</si>
  <si>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</si>
  <si>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</si>
  <si>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</si>
  <si>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</si>
  <si>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</si>
  <si>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</si>
  <si>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</si>
  <si>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</si>
  <si>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</si>
  <si>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</si>
  <si>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</si>
  <si>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</si>
  <si>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</si>
  <si>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</si>
  <si>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</si>
  <si>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</si>
  <si>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</si>
  <si>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</si>
  <si>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</si>
  <si>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</si>
  <si>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</si>
  <si>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</si>
  <si>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</si>
  <si>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</si>
  <si>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</si>
  <si>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</si>
  <si>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</si>
  <si>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</si>
  <si>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</si>
  <si>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</si>
  <si>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</si>
  <si>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</si>
  <si>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</si>
  <si>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</si>
  <si>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</si>
  <si>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</si>
  <si>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</si>
  <si>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</si>
  <si>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</si>
  <si>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</si>
  <si>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</si>
  <si>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</si>
  <si>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</si>
  <si>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</si>
  <si>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</si>
  <si>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</si>
  <si>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</si>
  <si>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</si>
  <si>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</si>
  <si>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</si>
  <si>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</si>
  <si>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</si>
  <si>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</si>
  <si>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</si>
  <si>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</si>
  <si>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</si>
  <si>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</si>
  <si>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</si>
  <si>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</si>
  <si>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</si>
  <si>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</si>
  <si>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</si>
  <si>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</si>
  <si>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</si>
  <si>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</si>
  <si>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</si>
  <si>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</si>
  <si>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</si>
  <si>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</si>
  <si>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</si>
  <si>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</si>
  <si>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</si>
  <si>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</si>
  <si>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</si>
  <si>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</si>
  <si>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</si>
  <si>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</si>
  <si>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</si>
  <si>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</si>
  <si>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</si>
  <si>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</si>
  <si>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</si>
  <si>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</si>
  <si>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</si>
  <si>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</si>
  <si>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</si>
  <si>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</si>
  <si>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</si>
  <si>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</si>
  <si>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</si>
  <si>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</si>
  <si>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</si>
  <si>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</si>
  <si>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</si>
  <si>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</si>
  <si>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</si>
  <si>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</si>
  <si>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</si>
  <si>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</si>
  <si>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</si>
  <si>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</si>
  <si>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</si>
  <si>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</si>
  <si>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</si>
  <si>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</si>
  <si>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</si>
  <si>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</si>
  <si>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</si>
  <si>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</si>
  <si>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</si>
  <si>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</si>
  <si>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</si>
  <si>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</si>
  <si>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</si>
  <si>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</si>
  <si>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</si>
  <si>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</si>
  <si>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</si>
  <si>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</si>
  <si>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</si>
  <si>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</si>
  <si>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</si>
  <si>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</si>
  <si>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</si>
  <si>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</si>
  <si>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</si>
  <si>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</si>
  <si>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</si>
  <si>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</si>
  <si>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</si>
  <si>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</si>
  <si>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</si>
  <si>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</si>
  <si>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</si>
  <si>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</si>
  <si>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</si>
  <si>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</si>
  <si>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</si>
  <si>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</si>
  <si>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</si>
  <si>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</si>
  <si>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</si>
  <si>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</si>
  <si>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</si>
  <si>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</si>
  <si>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</si>
  <si>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</si>
  <si>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</si>
  <si>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</si>
  <si>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</si>
  <si>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</si>
  <si>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</si>
  <si>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</si>
  <si>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</si>
  <si>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</si>
  <si>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</si>
  <si>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</si>
  <si>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</si>
  <si>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</si>
  <si>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</si>
  <si>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</si>
  <si>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</si>
  <si>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</si>
  <si>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</si>
  <si>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</si>
  <si>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</si>
  <si>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</si>
  <si>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</si>
  <si>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</si>
  <si>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</si>
  <si>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</si>
  <si>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</si>
  <si>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</si>
  <si>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</si>
  <si>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</si>
  <si>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</si>
  <si>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</si>
  <si>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</si>
  <si>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</si>
  <si>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</si>
  <si>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</si>
  <si>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</si>
  <si>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</si>
  <si>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</si>
  <si>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</si>
  <si>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</si>
  <si>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</si>
  <si>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</si>
  <si>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</si>
  <si>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</si>
  <si>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</si>
  <si>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</si>
  <si>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</si>
  <si>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</si>
  <si>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</si>
  <si>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</si>
  <si>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</si>
  <si>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</si>
  <si>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</si>
  <si>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</si>
  <si>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</si>
  <si>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</si>
  <si>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</si>
  <si>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</si>
  <si>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</si>
  <si>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</si>
  <si>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</si>
  <si>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</si>
  <si>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</si>
  <si>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</si>
  <si>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</si>
  <si>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</si>
  <si>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</si>
  <si>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</si>
  <si>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</si>
  <si>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</si>
  <si>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</si>
  <si>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</si>
  <si>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</si>
  <si>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</si>
  <si>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</si>
  <si>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</si>
  <si>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</si>
  <si>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</si>
  <si>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</si>
  <si>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</si>
  <si>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</si>
  <si>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</si>
  <si>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</si>
  <si>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</si>
  <si>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</si>
  <si>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</si>
  <si>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</si>
  <si>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</si>
  <si>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</si>
  <si>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</si>
  <si>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</si>
  <si>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</si>
  <si>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</si>
  <si>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</si>
  <si>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</si>
  <si>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</si>
  <si>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</si>
  <si>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</si>
  <si>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</si>
  <si>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</si>
  <si>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</si>
  <si>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</si>
  <si>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</si>
  <si>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</si>
  <si>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</si>
  <si>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</si>
  <si>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</si>
  <si>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</si>
  <si>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</si>
  <si>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</si>
  <si>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</si>
  <si>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</si>
  <si>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</si>
  <si>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</si>
  <si>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</si>
  <si>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</si>
  <si>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</si>
  <si>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</si>
  <si>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</si>
  <si>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</si>
  <si>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</si>
  <si>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</si>
  <si>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</si>
  <si>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</si>
  <si>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</si>
  <si>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</si>
  <si>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</si>
  <si>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</si>
  <si>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</si>
  <si>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</si>
  <si>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</si>
  <si>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</si>
  <si>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</si>
  <si>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</si>
  <si>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</si>
  <si>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</si>
  <si>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</si>
  <si>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</si>
  <si>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</si>
  <si>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</si>
  <si>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</si>
  <si>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</si>
  <si>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</si>
  <si>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</si>
  <si>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</si>
  <si>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</si>
  <si>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</si>
  <si>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</si>
  <si>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</si>
  <si>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</si>
  <si>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</si>
  <si>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</si>
  <si>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</si>
  <si>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</si>
  <si>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</si>
  <si>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</si>
  <si>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</si>
  <si>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</si>
  <si>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</si>
  <si>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</si>
  <si>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</si>
  <si>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</si>
  <si>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</si>
  <si>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</si>
  <si>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</si>
  <si>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</si>
  <si>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</si>
  <si>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</si>
  <si>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</si>
  <si>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</si>
  <si>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</si>
  <si>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</si>
  <si>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</si>
  <si>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</si>
  <si>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</si>
  <si>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</si>
  <si>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</si>
  <si>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</si>
  <si>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</si>
  <si>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</si>
  <si>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</si>
  <si>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</si>
  <si>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</si>
  <si>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</si>
  <si>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</si>
  <si>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</si>
  <si>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</si>
  <si>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</si>
  <si>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</si>
  <si>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</si>
  <si>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</si>
  <si>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</si>
  <si>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</si>
  <si>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</si>
  <si>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</si>
  <si>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</si>
  <si>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</si>
  <si>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</si>
  <si>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</si>
  <si>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</si>
  <si>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</si>
  <si>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</si>
  <si>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</si>
  <si>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</si>
  <si>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</si>
  <si>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</si>
  <si>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</si>
  <si>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</si>
  <si>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</si>
  <si>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</si>
  <si>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</si>
  <si>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</si>
  <si>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</si>
  <si>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</si>
  <si>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</si>
  <si>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</si>
  <si>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</si>
  <si>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</si>
  <si>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</si>
  <si>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</si>
  <si>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</si>
  <si>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</si>
  <si>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</si>
  <si>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</si>
  <si>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</si>
  <si>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</si>
  <si>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</si>
  <si>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</si>
  <si>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</si>
  <si>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</si>
  <si>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</si>
  <si>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</si>
  <si>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</si>
  <si>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</si>
  <si>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</si>
  <si>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</si>
  <si>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</si>
  <si>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</si>
  <si>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</si>
  <si>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</si>
  <si>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</si>
  <si>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</si>
  <si>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</si>
  <si>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</si>
  <si>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</si>
  <si>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</si>
  <si>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</si>
  <si>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</si>
  <si>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</si>
  <si>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</si>
  <si>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</si>
  <si>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</si>
  <si>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</si>
  <si>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</si>
  <si>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</si>
  <si>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</si>
  <si>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</si>
  <si>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</si>
  <si>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</si>
  <si>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</si>
  <si>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</si>
  <si>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</si>
  <si>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</si>
  <si>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</si>
  <si>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</si>
  <si>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</si>
  <si>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</si>
  <si>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</si>
  <si>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</si>
  <si>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</si>
  <si>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</si>
  <si>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</si>
  <si>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</si>
  <si>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</si>
  <si>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</si>
  <si>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</si>
  <si>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</si>
  <si>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</si>
  <si>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</si>
  <si>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</si>
  <si>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</si>
  <si>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</si>
  <si>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</si>
  <si>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</si>
  <si>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</si>
  <si>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</si>
  <si>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</si>
  <si>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</si>
  <si>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</si>
  <si>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</si>
  <si>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</si>
  <si>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</si>
  <si>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</si>
  <si>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</si>
  <si>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</si>
  <si>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</si>
  <si>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</si>
  <si>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</si>
  <si>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</si>
  <si>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</si>
  <si>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</si>
  <si>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</si>
  <si>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</si>
  <si>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</si>
  <si>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</si>
  <si>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</si>
  <si>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</si>
  <si>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</si>
  <si>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</si>
  <si>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</si>
  <si>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</si>
  <si>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</si>
  <si>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</si>
  <si>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</si>
  <si>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</si>
  <si>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</si>
  <si>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</si>
  <si>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</si>
  <si>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</si>
  <si>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</si>
  <si>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</si>
  <si>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</si>
  <si>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</si>
  <si>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</si>
  <si>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</si>
  <si>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</si>
  <si>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</si>
  <si>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</si>
  <si>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</si>
  <si>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</si>
  <si>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</si>
  <si>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</si>
  <si>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</si>
  <si>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</si>
  <si>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</si>
  <si>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</si>
  <si>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</si>
  <si>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</si>
  <si>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</si>
  <si>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</si>
  <si>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</si>
  <si>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</si>
  <si>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</si>
  <si>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</si>
  <si>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</si>
  <si>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</si>
  <si>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</si>
  <si>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</si>
  <si>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</si>
  <si>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</si>
  <si>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</si>
  <si>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</si>
  <si>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</si>
  <si>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</si>
  <si>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</si>
  <si>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</si>
  <si>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</si>
  <si>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</si>
  <si>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</si>
  <si>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</si>
  <si>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</si>
  <si>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</si>
  <si>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</si>
  <si>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</si>
  <si>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</si>
  <si>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</si>
  <si>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</si>
  <si>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</si>
  <si>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</si>
  <si>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</si>
  <si>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</si>
  <si>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</si>
  <si>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</si>
  <si>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</si>
  <si>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</si>
  <si>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</si>
  <si>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</si>
  <si>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</si>
  <si>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</si>
  <si>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</si>
  <si>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</si>
  <si>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</si>
  <si>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</si>
  <si>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</si>
  <si>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</si>
  <si>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</si>
  <si>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</si>
  <si>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</si>
  <si>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</si>
  <si>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</si>
  <si>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</si>
  <si>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</si>
  <si>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</si>
  <si>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</si>
  <si>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</si>
  <si>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</si>
  <si>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</si>
  <si>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</si>
  <si>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</si>
  <si>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</si>
  <si>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</si>
  <si>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</si>
  <si>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</si>
  <si>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</si>
  <si>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</si>
  <si>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</si>
  <si>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</si>
  <si>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</si>
  <si>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</si>
  <si>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</si>
  <si>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</si>
  <si>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</si>
  <si>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</si>
  <si>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</si>
  <si>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</si>
  <si>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</si>
  <si>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</si>
  <si>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</si>
  <si>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</si>
  <si>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</si>
  <si>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</si>
  <si>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</si>
  <si>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</si>
  <si>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</si>
  <si>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</si>
  <si>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</si>
  <si>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</si>
  <si>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</si>
  <si>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</si>
  <si>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</si>
  <si>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</si>
  <si>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</si>
  <si>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</si>
  <si>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</si>
  <si>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</si>
  <si>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</si>
  <si>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</si>
  <si>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</si>
  <si>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</si>
  <si>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</si>
  <si>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</si>
  <si>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</si>
  <si>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</si>
  <si>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</si>
  <si>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</si>
  <si>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</si>
  <si>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</si>
  <si>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</si>
  <si>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</si>
  <si>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</si>
  <si>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</si>
  <si>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</si>
  <si>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</si>
  <si>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</si>
  <si>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</si>
  <si>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</si>
  <si>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</si>
  <si>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</si>
  <si>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</si>
  <si>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</si>
  <si>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</si>
  <si>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</si>
  <si>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</si>
  <si>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</si>
  <si>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</si>
  <si>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</si>
  <si>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</si>
  <si>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</si>
  <si>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</si>
  <si>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</si>
  <si>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</si>
  <si>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</si>
  <si>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</si>
  <si>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</si>
  <si>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</si>
  <si>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</si>
  <si>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</si>
  <si>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</si>
  <si>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</si>
  <si>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</si>
  <si>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</si>
  <si>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</si>
  <si>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</si>
  <si>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</si>
  <si>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</si>
  <si>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</si>
  <si>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</si>
  <si>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</si>
  <si>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</si>
  <si>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</si>
  <si>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</si>
  <si>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</si>
  <si>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</si>
  <si>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</si>
  <si>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</si>
  <si>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</si>
  <si>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</si>
  <si>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</si>
  <si>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</si>
  <si>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</si>
  <si>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</si>
  <si>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</si>
  <si>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</si>
  <si>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</si>
  <si>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</si>
  <si>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</si>
  <si>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</si>
  <si>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</si>
  <si>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</si>
  <si>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</si>
  <si>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</si>
  <si>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</si>
  <si>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</si>
  <si>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</si>
  <si>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</si>
  <si>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</si>
  <si>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</si>
  <si>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</si>
  <si>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</si>
  <si>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</si>
  <si>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</si>
  <si>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</si>
  <si>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</si>
  <si>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</si>
  <si>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</si>
  <si>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</si>
  <si>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</si>
  <si>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</si>
  <si>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</si>
  <si>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</si>
  <si>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</si>
  <si>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</si>
  <si>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</si>
  <si>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</si>
  <si>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</si>
  <si>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</si>
  <si>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</si>
  <si>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</si>
  <si>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</si>
  <si>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</si>
  <si>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</si>
  <si>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</si>
  <si>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</si>
  <si>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</si>
  <si>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</si>
  <si>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</si>
  <si>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</si>
  <si>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</si>
  <si>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</si>
  <si>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</si>
  <si>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</si>
  <si>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</si>
  <si>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</si>
  <si>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</si>
  <si>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</si>
  <si>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</si>
  <si>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</si>
  <si>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</si>
  <si>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</si>
  <si>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</si>
  <si>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</si>
  <si>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</si>
  <si>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</si>
  <si>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</si>
  <si>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</si>
  <si>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</si>
  <si>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</si>
  <si>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</si>
  <si>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</si>
  <si>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</si>
  <si>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</si>
  <si>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</si>
  <si>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</si>
  <si>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</si>
  <si>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</si>
  <si>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</si>
  <si>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</si>
  <si>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</si>
  <si>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</si>
  <si>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</si>
  <si>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</si>
  <si>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</si>
  <si>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</si>
  <si>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</si>
  <si>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</si>
  <si>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</si>
  <si>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</si>
  <si>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</si>
  <si>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</si>
  <si>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</si>
  <si>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</si>
  <si>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</si>
  <si>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</si>
  <si>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</si>
  <si>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</si>
  <si>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</si>
  <si>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</si>
  <si>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</si>
  <si>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</si>
  <si>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</si>
  <si>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</si>
  <si>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</si>
  <si>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</si>
  <si>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</si>
  <si>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</si>
  <si>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</si>
  <si>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</si>
  <si>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</si>
  <si>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</si>
  <si>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</si>
  <si>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</si>
  <si>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</si>
  <si>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</si>
  <si>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</si>
  <si>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</si>
  <si>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</si>
  <si>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</si>
  <si>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</si>
  <si>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</si>
  <si>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</si>
  <si>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</si>
  <si>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</si>
  <si>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</si>
  <si>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</si>
  <si>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</si>
  <si>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</si>
  <si>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</si>
  <si>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</si>
  <si>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</si>
  <si>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</si>
  <si>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</si>
  <si>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</si>
  <si>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</si>
  <si>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</si>
  <si>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</si>
  <si>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</si>
  <si>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</si>
  <si>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</si>
  <si>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</si>
  <si>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</si>
  <si>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</si>
  <si>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</si>
  <si>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</si>
  <si>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</si>
  <si>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</si>
  <si>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</si>
  <si>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</si>
  <si>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</si>
  <si>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</si>
  <si>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</si>
  <si>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</si>
  <si>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</si>
  <si>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</si>
  <si>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</si>
  <si>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</si>
  <si>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</si>
  <si>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</si>
  <si>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</si>
  <si>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</si>
  <si>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</si>
  <si>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</si>
  <si>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</si>
  <si>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</si>
  <si>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</si>
  <si>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</si>
  <si>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</si>
  <si>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</si>
  <si>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</si>
  <si>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</si>
  <si>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</si>
  <si>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</si>
  <si>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</si>
  <si>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</si>
  <si>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</si>
  <si>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</si>
  <si>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</si>
  <si>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</si>
  <si>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</si>
  <si>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</si>
  <si>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</si>
  <si>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</si>
  <si>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</si>
  <si>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</si>
  <si>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</si>
  <si>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</si>
  <si>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</si>
  <si>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</si>
  <si>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</si>
  <si>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</si>
  <si>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</si>
  <si>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</si>
  <si>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</si>
  <si>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</si>
  <si>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</si>
  <si>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</si>
  <si>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</si>
  <si>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</si>
  <si>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</si>
  <si>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</si>
  <si>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</si>
  <si>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</si>
  <si>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</si>
  <si>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</si>
  <si>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</si>
  <si>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</si>
  <si>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</si>
  <si>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</si>
  <si>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</si>
  <si>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</si>
  <si>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</si>
  <si>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</si>
  <si>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</si>
  <si>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</si>
  <si>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</si>
  <si>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</si>
  <si>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</si>
  <si>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</si>
  <si>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</si>
  <si>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</si>
  <si>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</si>
  <si>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</si>
  <si>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</si>
  <si>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</si>
  <si>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</si>
  <si>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</si>
  <si>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</si>
  <si>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</si>
  <si>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</si>
  <si>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</si>
  <si>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</si>
  <si>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</si>
  <si>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</si>
  <si>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</si>
  <si>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</si>
  <si>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</si>
  <si>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</si>
  <si>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</si>
  <si>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</si>
  <si>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</si>
  <si>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</si>
  <si>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</si>
  <si>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</si>
  <si>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</si>
  <si>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</si>
  <si>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</si>
  <si>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</si>
  <si>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</si>
  <si>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</si>
  <si>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</si>
  <si>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</si>
  <si>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</si>
  <si>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</si>
  <si>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</si>
  <si>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</si>
  <si>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</si>
  <si>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</si>
  <si>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</si>
  <si>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</si>
  <si>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</si>
  <si>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</si>
  <si>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</si>
  <si>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</si>
  <si>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</si>
  <si>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</si>
  <si>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</si>
  <si>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</si>
  <si>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</si>
  <si>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</si>
  <si>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</si>
  <si>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</si>
  <si>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</si>
  <si>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</si>
  <si>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</si>
  <si>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</si>
  <si>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</si>
  <si>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</si>
  <si>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</si>
  <si>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</si>
  <si>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</si>
  <si>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</si>
  <si>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</si>
  <si>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</si>
  <si>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</si>
  <si>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</si>
  <si>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</si>
  <si>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</si>
  <si>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</si>
  <si>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</si>
  <si>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</si>
  <si>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</si>
  <si>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</si>
  <si>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</si>
  <si>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</si>
  <si>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</si>
  <si>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</si>
  <si>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</si>
  <si>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</si>
  <si>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</si>
  <si>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</si>
  <si>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</si>
  <si>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</si>
  <si>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</si>
  <si>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</si>
  <si>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</si>
  <si>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</si>
  <si>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</si>
  <si>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</si>
  <si>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</si>
  <si>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</si>
  <si>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</si>
  <si>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</si>
  <si>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</si>
  <si>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</si>
  <si>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</si>
  <si>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</si>
  <si>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</si>
  <si>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</si>
  <si>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</si>
  <si>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</si>
  <si>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</si>
  <si>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</si>
  <si>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</si>
  <si>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</si>
  <si>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</si>
  <si>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</si>
  <si>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</si>
  <si>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</si>
  <si>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</si>
  <si>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</si>
  <si>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</si>
  <si>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</si>
  <si>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</si>
  <si>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</si>
  <si>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</si>
  <si>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</si>
  <si>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</si>
  <si>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</si>
  <si>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</si>
  <si>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</si>
  <si>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</si>
  <si>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</si>
  <si>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</si>
  <si>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</si>
  <si>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</si>
  <si>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</si>
  <si>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</si>
  <si>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</si>
  <si>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</si>
  <si>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</si>
  <si>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</si>
  <si>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</si>
  <si>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</si>
  <si>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</si>
  <si>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</si>
  <si>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</si>
  <si>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</si>
  <si>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</si>
  <si>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</si>
  <si>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</si>
  <si>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</si>
  <si>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</si>
  <si>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</si>
  <si>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</si>
  <si>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</si>
  <si>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</si>
  <si>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</si>
  <si>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</si>
  <si>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</si>
  <si>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</si>
  <si>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</si>
  <si>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</si>
  <si>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</si>
  <si>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</si>
  <si>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</si>
  <si>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</si>
  <si>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</si>
  <si>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</si>
  <si>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</si>
  <si>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</si>
  <si>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</si>
  <si>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</si>
  <si>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</si>
  <si>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</si>
  <si>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</si>
  <si>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</si>
  <si>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</si>
  <si>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</si>
  <si>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</si>
  <si>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</si>
  <si>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</si>
  <si>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</si>
  <si>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</si>
  <si>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</si>
  <si>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</si>
  <si>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</si>
  <si>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</si>
  <si>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</si>
  <si>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</si>
  <si>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</si>
  <si>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</si>
  <si>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</si>
  <si>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</si>
  <si>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</si>
  <si>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</si>
  <si>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</si>
  <si>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</si>
  <si>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</si>
  <si>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</si>
  <si>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</si>
  <si>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</si>
  <si>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</si>
  <si>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</si>
  <si>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</si>
  <si>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</si>
  <si>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</si>
  <si>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</si>
  <si>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</si>
  <si>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</si>
  <si>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</si>
  <si>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</si>
  <si>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</si>
  <si>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</si>
  <si>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</si>
  <si>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</si>
  <si>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</si>
  <si>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</si>
  <si>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</si>
  <si>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</si>
  <si>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</si>
  <si>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</si>
  <si>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</si>
  <si>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</si>
  <si>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</si>
  <si>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</si>
  <si>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</si>
  <si>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</si>
  <si>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</si>
  <si>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</si>
  <si>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</si>
  <si>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</si>
  <si>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</si>
  <si>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</si>
  <si>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</si>
  <si>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</si>
  <si>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</si>
  <si>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</si>
  <si>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</si>
  <si>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</si>
  <si>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</si>
  <si>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</si>
  <si>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</si>
  <si>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</si>
  <si>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</si>
  <si>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</si>
  <si>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</si>
  <si>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</si>
  <si>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</si>
  <si>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</si>
  <si>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</si>
  <si>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</si>
  <si>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</si>
  <si>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</si>
  <si>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</si>
  <si>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</si>
  <si>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</si>
  <si>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</si>
  <si>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</si>
  <si>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</si>
  <si>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</si>
  <si>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</si>
  <si>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</si>
  <si>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</si>
  <si>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</si>
  <si>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</si>
  <si>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</si>
  <si>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</si>
  <si>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</si>
  <si>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</si>
  <si>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</si>
  <si>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</si>
  <si>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</si>
  <si>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</si>
  <si>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</si>
  <si>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</si>
  <si>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</si>
  <si>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</si>
  <si>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</si>
  <si>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</si>
  <si>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</si>
  <si>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</si>
  <si>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</si>
  <si>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</si>
  <si>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</si>
  <si>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</si>
  <si>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</si>
  <si>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</si>
  <si>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</si>
  <si>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</si>
  <si>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</si>
  <si>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</si>
  <si>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</si>
  <si>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</si>
  <si>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</si>
  <si>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</si>
  <si>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</si>
  <si>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</si>
  <si>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</si>
  <si>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</si>
  <si>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</si>
  <si>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</si>
  <si>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</si>
  <si>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</si>
  <si>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</si>
  <si>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</si>
  <si>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</si>
  <si>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</si>
  <si>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</si>
  <si>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</si>
  <si>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</si>
  <si>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</si>
  <si>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</si>
  <si>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</si>
  <si>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</si>
  <si>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</si>
  <si>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</si>
  <si>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</si>
  <si>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</si>
  <si>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</si>
  <si>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</si>
  <si>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</si>
  <si>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</si>
  <si>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</si>
  <si>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</si>
  <si>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</si>
  <si>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</si>
  <si>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</si>
  <si>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</si>
  <si>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</si>
  <si>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</si>
  <si>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</si>
  <si>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</si>
  <si>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</si>
  <si>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</si>
  <si>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</si>
  <si>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</si>
  <si>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</si>
  <si>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</si>
  <si>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</si>
  <si>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</si>
  <si>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</si>
  <si>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</si>
  <si>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</si>
  <si>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</si>
  <si>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</si>
  <si>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</si>
  <si>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</si>
  <si>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</si>
  <si>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</si>
  <si>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</si>
  <si>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</si>
  <si>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</si>
  <si>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</si>
  <si>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</si>
  <si>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</si>
  <si>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</si>
  <si>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</si>
  <si>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</si>
  <si>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</si>
  <si>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</si>
  <si>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</si>
  <si>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</si>
  <si>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</si>
  <si>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</si>
  <si>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</si>
  <si>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</si>
  <si>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</si>
  <si>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</si>
  <si>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</si>
  <si>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</si>
  <si>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</si>
  <si>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</si>
  <si>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</si>
  <si>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</si>
  <si>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</si>
  <si>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</si>
  <si>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</si>
  <si>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</si>
  <si>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</si>
  <si>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</si>
  <si>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</si>
  <si>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</si>
  <si>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</si>
  <si>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</si>
  <si>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</si>
  <si>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</si>
  <si>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</si>
  <si>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</si>
  <si>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</si>
  <si>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</si>
  <si>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</si>
  <si>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</si>
  <si>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</si>
  <si>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</si>
  <si>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</si>
  <si>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</si>
  <si>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</si>
  <si>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</si>
  <si>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</si>
  <si>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</si>
  <si>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</si>
  <si>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</si>
  <si>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</si>
  <si>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</si>
  <si>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</si>
  <si>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</si>
  <si>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</si>
  <si>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</si>
  <si>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</si>
  <si>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</si>
  <si>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</si>
  <si>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</si>
  <si>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</si>
  <si>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</si>
  <si>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</si>
  <si>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</si>
  <si>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</si>
  <si>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</si>
  <si>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</si>
  <si>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</si>
  <si>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</si>
  <si>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</si>
  <si>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</si>
  <si>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</si>
  <si>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</si>
  <si>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</si>
  <si>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</si>
  <si>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</si>
  <si>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</si>
  <si>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</si>
  <si>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</si>
  <si>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</si>
  <si>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</si>
  <si>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</si>
  <si>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</si>
  <si>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</si>
  <si>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</si>
  <si>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</si>
  <si>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</si>
  <si>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</si>
  <si>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</si>
  <si>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</si>
  <si>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</si>
  <si>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</si>
  <si>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</si>
  <si>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</si>
  <si>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</si>
  <si>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</si>
  <si>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</si>
  <si>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</si>
  <si>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</si>
  <si>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</si>
  <si>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</si>
  <si>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</si>
  <si>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</si>
  <si>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</si>
  <si>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</si>
  <si>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</si>
  <si>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</si>
  <si>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</si>
  <si>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</si>
  <si>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</si>
  <si>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</si>
  <si>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</si>
  <si>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</si>
  <si>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</si>
  <si>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</si>
  <si>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</si>
  <si>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</si>
  <si>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</si>
  <si>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</si>
  <si>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</si>
  <si>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</si>
  <si>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</si>
  <si>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</si>
  <si>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</si>
  <si>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</si>
  <si>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</si>
  <si>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</si>
  <si>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</si>
  <si>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</si>
  <si>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</si>
  <si>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</si>
  <si>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</si>
  <si>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</si>
  <si>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</si>
  <si>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</si>
  <si>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</si>
  <si>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</si>
  <si>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</si>
  <si>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</si>
  <si>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</si>
  <si>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</si>
  <si>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</si>
  <si>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</si>
  <si>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</si>
  <si>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</si>
  <si>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</si>
  <si>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</si>
  <si>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</si>
  <si>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</si>
  <si>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</si>
  <si>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</si>
  <si>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</si>
  <si>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</si>
  <si>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</si>
  <si>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</si>
  <si>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</si>
  <si>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</si>
  <si>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</si>
  <si>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</si>
  <si>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</si>
  <si>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</si>
  <si>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</si>
  <si>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</si>
  <si>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</si>
  <si>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</si>
  <si>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</si>
  <si>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</si>
  <si>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</si>
  <si>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</si>
  <si>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</si>
  <si>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</si>
  <si>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</si>
  <si>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</si>
  <si>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</si>
  <si>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</si>
  <si>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</si>
  <si>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</si>
  <si>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</si>
  <si>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</si>
  <si>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</si>
  <si>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</si>
  <si>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</si>
  <si>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</si>
  <si>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</si>
  <si>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</si>
  <si>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</si>
  <si>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</si>
  <si>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</si>
  <si>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</si>
  <si>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</si>
  <si>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</si>
  <si>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</si>
  <si>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</si>
  <si>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</si>
  <si>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</si>
  <si>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</si>
  <si>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</si>
  <si>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</si>
  <si>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</si>
  <si>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</si>
  <si>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</si>
  <si>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</si>
  <si>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</si>
  <si>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</si>
  <si>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</si>
  <si>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</si>
  <si>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</si>
  <si>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</si>
  <si>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</si>
  <si>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</si>
  <si>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</si>
  <si>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</si>
  <si>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</si>
  <si>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</si>
  <si>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</si>
  <si>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</si>
  <si>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</si>
  <si>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</si>
  <si>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</si>
  <si>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</si>
  <si>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</si>
  <si>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</si>
  <si>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</si>
  <si>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</si>
  <si>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</si>
  <si>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</si>
  <si>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</si>
  <si>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</si>
  <si>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</si>
  <si>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</si>
  <si>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</si>
  <si>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</si>
  <si>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</si>
  <si>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</si>
  <si>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</si>
  <si>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</si>
  <si>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</si>
  <si>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</si>
  <si>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</si>
  <si>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</si>
  <si>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</si>
  <si>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</si>
  <si>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</si>
  <si>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</si>
  <si>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</si>
  <si>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</si>
  <si>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</si>
  <si>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</si>
  <si>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</si>
  <si>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</si>
  <si>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</si>
  <si>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</si>
  <si>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</si>
  <si>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</si>
  <si>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</si>
  <si>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</si>
  <si>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</si>
  <si>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</si>
  <si>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</si>
  <si>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</si>
  <si>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</si>
  <si>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</si>
  <si>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</si>
  <si>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</si>
  <si>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</si>
  <si>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</si>
  <si>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</si>
  <si>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</si>
  <si>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</si>
  <si>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</si>
  <si>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</si>
  <si>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</si>
  <si>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</si>
  <si>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</si>
  <si>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</si>
  <si>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</si>
  <si>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</si>
  <si>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</si>
  <si>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</si>
  <si>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</si>
  <si>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</si>
  <si>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</si>
  <si>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</si>
  <si>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</si>
  <si>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</si>
  <si>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</si>
  <si>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</si>
  <si>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</si>
  <si>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</si>
  <si>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</si>
  <si>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</si>
  <si>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</si>
  <si>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</si>
  <si>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</si>
  <si>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</si>
  <si>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</si>
  <si>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</si>
  <si>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</si>
  <si>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</si>
  <si>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</si>
  <si>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</si>
  <si>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</si>
  <si>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</si>
  <si>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</si>
  <si>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</si>
  <si>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</si>
  <si>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</si>
  <si>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</si>
  <si>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</si>
  <si>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</si>
  <si>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</si>
  <si>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</si>
  <si>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</si>
  <si>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</si>
  <si>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</si>
  <si>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</si>
  <si>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</si>
  <si>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</si>
  <si>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</si>
  <si>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</si>
  <si>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</si>
  <si>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</si>
  <si>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</si>
  <si>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</si>
  <si>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</si>
  <si>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</si>
  <si>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</si>
  <si>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</si>
  <si>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</si>
  <si>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</si>
  <si>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</si>
  <si>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</si>
  <si>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</si>
  <si>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</si>
  <si>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</si>
  <si>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</si>
  <si>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</si>
  <si>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</si>
  <si>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</si>
  <si>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</si>
  <si>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</si>
  <si>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</si>
  <si>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</si>
  <si>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</si>
  <si>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</si>
  <si>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</si>
  <si>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</si>
  <si>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</si>
  <si>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</si>
  <si>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</si>
  <si>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</si>
  <si>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</si>
  <si>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</si>
  <si>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</si>
  <si>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</si>
  <si>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</si>
  <si>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</si>
  <si>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</si>
  <si>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</si>
  <si>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</si>
  <si>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</si>
  <si>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</si>
  <si>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</si>
  <si>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</si>
  <si>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</si>
  <si>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</si>
  <si>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</si>
  <si>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</si>
  <si>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</si>
  <si>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</si>
  <si>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</si>
  <si>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</si>
  <si>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</si>
  <si>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</si>
  <si>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</si>
  <si>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</si>
  <si>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</si>
  <si>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</si>
  <si>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</si>
  <si>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</si>
  <si>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</si>
  <si>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</si>
  <si>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</si>
  <si>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</si>
  <si>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</si>
  <si>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</si>
  <si>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</si>
  <si>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</si>
  <si>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</si>
  <si>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</si>
  <si>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</si>
  <si>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</si>
  <si>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</si>
  <si>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</si>
  <si>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</si>
  <si>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</si>
  <si>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</si>
  <si>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</si>
  <si>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</si>
  <si>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</si>
  <si>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</si>
  <si>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</si>
  <si>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</si>
  <si>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</si>
  <si>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</si>
  <si>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</si>
  <si>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</si>
  <si>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</si>
  <si>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</si>
  <si>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</si>
  <si>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</si>
  <si>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</si>
  <si>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</si>
  <si>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</si>
  <si>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</si>
  <si>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</si>
  <si>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</si>
  <si>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</si>
  <si>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</si>
  <si>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</si>
  <si>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</si>
  <si>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</si>
  <si>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</si>
  <si>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</si>
  <si>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</si>
  <si>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</si>
  <si>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</si>
  <si>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</si>
  <si>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</si>
  <si>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</si>
  <si>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</si>
  <si>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</si>
  <si>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</si>
  <si>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</si>
  <si>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</si>
  <si>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</si>
  <si>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</si>
  <si>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</si>
  <si>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</si>
  <si>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</si>
  <si>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</si>
  <si>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</si>
  <si>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</si>
  <si>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</si>
  <si>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</si>
  <si>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</si>
  <si>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</si>
  <si>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</si>
  <si>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</si>
  <si>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</si>
  <si>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</si>
  <si>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</si>
  <si>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</si>
  <si>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</si>
  <si>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</si>
  <si>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</si>
  <si>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</si>
  <si>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</si>
  <si>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</si>
  <si>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</si>
  <si>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</si>
  <si>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</si>
  <si>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</si>
  <si>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</si>
  <si>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</si>
  <si>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</si>
  <si>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</si>
  <si>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</si>
  <si>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</si>
  <si>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</si>
  <si>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</si>
  <si>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</si>
  <si>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</si>
  <si>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</si>
  <si>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</si>
  <si>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</si>
  <si>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</si>
  <si>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</si>
  <si>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</si>
  <si>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</si>
  <si>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</si>
  <si>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</si>
  <si>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</si>
  <si>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</si>
  <si>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</si>
  <si>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</si>
  <si>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</si>
  <si>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</si>
  <si>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</si>
  <si>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</si>
  <si>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</si>
  <si>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</si>
  <si>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</si>
  <si>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</si>
  <si>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</si>
  <si>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</si>
  <si>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</si>
  <si>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</si>
  <si>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</si>
  <si>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</si>
  <si>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</si>
  <si>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</si>
  <si>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</si>
  <si>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</si>
  <si>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</si>
  <si>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</si>
  <si>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</si>
  <si>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</si>
  <si>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</si>
  <si>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</si>
  <si>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</si>
  <si>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</si>
  <si>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</si>
  <si>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</si>
  <si>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</si>
  <si>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</si>
  <si>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</si>
  <si>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</si>
  <si>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</si>
  <si>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</si>
  <si>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</si>
  <si>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</si>
  <si>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</si>
  <si>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</si>
  <si>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</si>
  <si>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</si>
  <si>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</si>
  <si>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</si>
  <si>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</si>
  <si>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</si>
  <si>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</si>
  <si>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</si>
  <si>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</si>
  <si>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</si>
  <si>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</si>
  <si>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</si>
  <si>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</si>
  <si>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</si>
  <si>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</si>
  <si>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</si>
  <si>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</si>
  <si>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</si>
  <si>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</si>
  <si>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</si>
  <si>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</si>
  <si>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</si>
  <si>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</si>
  <si>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</si>
  <si>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</si>
  <si>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</si>
  <si>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</si>
  <si>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</si>
  <si>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</si>
  <si>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</si>
  <si>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</si>
  <si>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</si>
  <si>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</si>
  <si>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</si>
  <si>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</si>
  <si>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</si>
  <si>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</si>
  <si>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</si>
  <si>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</si>
  <si>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</si>
  <si>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</si>
  <si>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</si>
  <si>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</si>
  <si>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</si>
  <si>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</si>
  <si>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</si>
  <si>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</si>
  <si>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</si>
  <si>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</si>
  <si>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</si>
  <si>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</si>
  <si>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</si>
  <si>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</si>
  <si>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</si>
  <si>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</si>
  <si>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</si>
  <si>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</si>
  <si>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</si>
  <si>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</si>
  <si>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</si>
  <si>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</si>
  <si>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</si>
  <si>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</si>
  <si>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</si>
  <si>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</si>
  <si>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</si>
  <si>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</si>
  <si>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</si>
  <si>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</si>
  <si>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</si>
  <si>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</si>
  <si>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</si>
  <si>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</si>
  <si>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</si>
  <si>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</si>
  <si>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</si>
  <si>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</si>
  <si>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</si>
  <si>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</si>
  <si>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</si>
  <si>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</si>
  <si>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</si>
  <si>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</si>
  <si>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</si>
  <si>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</si>
  <si>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</si>
  <si>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</si>
  <si>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</si>
  <si>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</si>
  <si>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</si>
  <si>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</si>
  <si>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</si>
  <si>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</si>
  <si>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</si>
  <si>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</si>
  <si>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</si>
  <si>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</si>
  <si>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</si>
  <si>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</si>
  <si>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</si>
  <si>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</si>
  <si>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</si>
  <si>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</si>
  <si>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</si>
  <si>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</si>
  <si>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</si>
  <si>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</si>
  <si>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</si>
  <si>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</si>
  <si>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</si>
  <si>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</si>
  <si>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</si>
  <si>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</si>
  <si>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</si>
  <si>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</si>
  <si>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</si>
  <si>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</si>
  <si>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</si>
  <si>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</si>
  <si>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</si>
  <si>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</si>
  <si>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</si>
  <si>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</si>
  <si>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</si>
  <si>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</si>
  <si>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</si>
  <si>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</si>
  <si>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</si>
  <si>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</si>
  <si>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</si>
  <si>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</si>
  <si>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</si>
  <si>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</si>
  <si>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</si>
  <si>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</si>
  <si>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</si>
  <si>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</si>
  <si>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</si>
  <si>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</si>
  <si>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</si>
  <si>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</si>
  <si>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</si>
  <si>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</si>
  <si>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</si>
  <si>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</si>
  <si>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</si>
  <si>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</si>
  <si>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</si>
  <si>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</si>
  <si>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</si>
  <si>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</si>
  <si>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</si>
  <si>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</si>
  <si>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</si>
  <si>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</si>
  <si>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</si>
  <si>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</si>
  <si>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</si>
  <si>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</si>
  <si>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</si>
  <si>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</si>
  <si>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</si>
  <si>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</si>
  <si>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</si>
  <si>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</si>
  <si>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</si>
  <si>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</si>
  <si>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</si>
  <si>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</si>
  <si>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</si>
  <si>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</si>
  <si>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</si>
  <si>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</si>
  <si>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</si>
  <si>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</si>
  <si>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</si>
  <si>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</si>
  <si>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</si>
  <si>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</si>
  <si>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</si>
  <si>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</si>
  <si>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</si>
  <si>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</si>
  <si>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</si>
  <si>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</si>
  <si>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</si>
  <si>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</si>
  <si>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</si>
  <si>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</si>
  <si>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</si>
  <si>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</si>
  <si>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</si>
  <si>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</si>
  <si>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</si>
  <si>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</si>
  <si>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</si>
  <si>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</si>
  <si>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</si>
  <si>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</si>
  <si>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</si>
  <si>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</si>
  <si>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</si>
  <si>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</si>
  <si>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</si>
  <si>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</si>
  <si>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</si>
  <si>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</si>
  <si>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</si>
  <si>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</si>
  <si>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</si>
  <si>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</si>
  <si>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</si>
  <si>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</si>
  <si>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</si>
  <si>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</si>
  <si>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</si>
  <si>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</si>
  <si>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</si>
  <si>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</si>
  <si>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</si>
  <si>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</si>
  <si>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</si>
  <si>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</si>
  <si>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</si>
  <si>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</si>
  <si>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</si>
  <si>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</si>
  <si>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</si>
  <si>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</si>
  <si>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</si>
  <si>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</si>
  <si>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</si>
  <si>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</si>
  <si>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</si>
  <si>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</si>
  <si>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</si>
  <si>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</si>
  <si>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</si>
  <si>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</si>
  <si>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</si>
  <si>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</si>
  <si>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</si>
  <si>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</si>
  <si>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</si>
  <si>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</si>
  <si>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</si>
  <si>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</si>
  <si>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</si>
  <si>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</si>
  <si>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</si>
  <si>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</si>
  <si>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</si>
  <si>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</si>
  <si>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</si>
  <si>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</si>
  <si>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</si>
  <si>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</si>
  <si>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</si>
  <si>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</si>
  <si>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</si>
  <si>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</si>
  <si>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</si>
  <si>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</si>
  <si>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</si>
  <si>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</si>
  <si>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</si>
  <si>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</si>
  <si>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</si>
  <si>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</si>
  <si>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</si>
  <si>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</si>
  <si>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</si>
  <si>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</si>
  <si>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</si>
  <si>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</si>
  <si>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</si>
  <si>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</si>
  <si>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</si>
  <si>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</si>
  <si>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</si>
  <si>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</si>
  <si>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</si>
  <si>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</si>
  <si>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</si>
  <si>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</si>
  <si>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</si>
  <si>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</si>
  <si>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</si>
  <si>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</si>
  <si>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</si>
  <si>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</si>
  <si>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</si>
  <si>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</si>
  <si>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</si>
  <si>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</si>
  <si>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</si>
  <si>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</si>
  <si>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</si>
  <si>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</si>
  <si>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</si>
  <si>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</si>
  <si>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</si>
  <si>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</si>
  <si>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</si>
  <si>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</si>
  <si>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</si>
  <si>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</si>
  <si>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</si>
  <si>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</si>
  <si>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</si>
  <si>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</si>
  <si>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</si>
  <si>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</si>
  <si>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</si>
  <si>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</si>
  <si>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</si>
  <si>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</si>
  <si>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</si>
  <si>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</si>
  <si>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</si>
  <si>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</si>
  <si>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</si>
  <si>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</si>
  <si>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</si>
  <si>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</si>
  <si>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</si>
  <si>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</si>
  <si>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</si>
  <si>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</si>
  <si>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</si>
  <si>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</si>
  <si>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</si>
  <si>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</si>
  <si>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</si>
  <si>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</si>
  <si>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</si>
  <si>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</si>
  <si>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</si>
  <si>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</si>
  <si>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</si>
  <si>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</si>
  <si>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</si>
  <si>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</si>
  <si>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</si>
  <si>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</si>
  <si>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</si>
  <si>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</si>
  <si>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</si>
  <si>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</si>
  <si>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</si>
  <si>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</si>
  <si>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</si>
  <si>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</si>
  <si>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</si>
  <si>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</si>
  <si>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</si>
  <si>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</si>
  <si>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</si>
  <si>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</si>
  <si>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</si>
  <si>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</si>
  <si>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</si>
  <si>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</si>
  <si>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</si>
  <si>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</si>
  <si>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</si>
  <si>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</si>
  <si>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</si>
  <si>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</si>
  <si>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</si>
  <si>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</si>
  <si>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</si>
  <si>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</si>
  <si>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</si>
  <si>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</si>
  <si>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</si>
  <si>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</si>
  <si>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</si>
  <si>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</si>
  <si>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</si>
  <si>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</si>
  <si>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</si>
  <si>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</si>
  <si>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</si>
  <si>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</si>
  <si>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</si>
  <si>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</si>
  <si>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</si>
  <si>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</si>
  <si>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</si>
  <si>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</si>
  <si>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</si>
  <si>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</si>
  <si>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</si>
  <si>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</si>
  <si>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</si>
  <si>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</si>
  <si>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</si>
  <si>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</si>
  <si>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</si>
  <si>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</si>
  <si>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</si>
  <si>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</si>
  <si>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</si>
  <si>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</si>
  <si>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</si>
  <si>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</si>
  <si>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</si>
  <si>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</si>
  <si>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</si>
  <si>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</si>
  <si>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</si>
  <si>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</si>
  <si>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</si>
  <si>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</si>
  <si>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</si>
  <si>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</si>
  <si>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</si>
  <si>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</si>
  <si>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</si>
  <si>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</si>
  <si>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</si>
  <si>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</si>
  <si>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</si>
  <si>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</si>
  <si>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</si>
  <si>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</si>
  <si>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</si>
  <si>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</si>
  <si>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</si>
  <si>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</si>
  <si>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</si>
  <si>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</si>
  <si>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</si>
  <si>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</si>
  <si>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</si>
  <si>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</si>
  <si>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</si>
  <si>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</si>
  <si>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</si>
  <si>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</si>
  <si>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</si>
  <si>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</si>
  <si>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</si>
  <si>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</si>
  <si>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</si>
  <si>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</si>
  <si>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</si>
  <si>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</si>
  <si>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</si>
  <si>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</si>
  <si>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</si>
  <si>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</si>
  <si>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</si>
  <si>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</si>
  <si>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</si>
  <si>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</si>
  <si>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</si>
  <si>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</si>
  <si>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</si>
  <si>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</si>
  <si>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</si>
  <si>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</si>
  <si>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</si>
  <si>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</si>
  <si>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</si>
  <si>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</si>
  <si>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</si>
  <si>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</si>
  <si>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</si>
  <si>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</si>
  <si>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</si>
  <si>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</si>
  <si>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</si>
  <si>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</si>
  <si>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</si>
  <si>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</si>
  <si>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</si>
  <si>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</si>
  <si>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</si>
  <si>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</si>
  <si>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</si>
  <si>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</si>
  <si>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</si>
  <si>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</si>
  <si>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</si>
  <si>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</si>
  <si>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</si>
  <si>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</si>
  <si>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</si>
  <si>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</si>
  <si>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</si>
  <si>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</si>
  <si>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</si>
  <si>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</si>
  <si>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</si>
  <si>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</si>
  <si>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</si>
  <si>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</si>
  <si>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</si>
  <si>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</si>
  <si>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</si>
  <si>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</si>
  <si>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</si>
  <si>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</si>
  <si>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</si>
  <si>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</si>
  <si>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</si>
  <si>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</si>
  <si>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</si>
  <si>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</si>
  <si>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</si>
  <si>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</si>
  <si>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</si>
  <si>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</si>
  <si>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</si>
  <si>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</si>
  <si>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</si>
  <si>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</si>
  <si>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</si>
  <si>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</si>
  <si>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</si>
  <si>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</si>
  <si>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</si>
  <si>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</si>
  <si>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</si>
  <si>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</si>
  <si>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</si>
  <si>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</si>
  <si>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</si>
  <si>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</si>
  <si>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</si>
  <si>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</si>
  <si>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</si>
  <si>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</si>
  <si>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</si>
  <si>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</si>
  <si>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</si>
  <si>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</si>
  <si>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</si>
  <si>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</si>
  <si>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</si>
  <si>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</si>
  <si>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</si>
  <si>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</si>
  <si>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</si>
  <si>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</si>
  <si>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</si>
  <si>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</si>
  <si>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</si>
  <si>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</si>
  <si>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</si>
  <si>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</si>
  <si>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</si>
  <si>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</si>
  <si>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</si>
  <si>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</si>
  <si>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</si>
  <si>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</si>
  <si>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</si>
  <si>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</si>
  <si>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</si>
  <si>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</si>
  <si>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</si>
  <si>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</si>
  <si>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</si>
  <si>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</si>
  <si>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</si>
  <si>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</si>
  <si>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</si>
  <si>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</si>
  <si>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</si>
  <si>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</si>
  <si>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</si>
  <si>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</si>
  <si>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</si>
  <si>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</si>
  <si>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</si>
  <si>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</si>
  <si>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</si>
  <si>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</si>
  <si>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</si>
  <si>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</si>
  <si>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</si>
  <si>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</si>
  <si>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</si>
  <si>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</si>
  <si>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</si>
  <si>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</si>
  <si>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</si>
  <si>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</si>
  <si>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</si>
  <si>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</si>
  <si>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</si>
  <si>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</si>
  <si>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</si>
  <si>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</si>
  <si>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</si>
  <si>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</si>
  <si>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</si>
  <si>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</si>
  <si>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</si>
  <si>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</si>
  <si>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</si>
  <si>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</si>
  <si>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</si>
  <si>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</si>
  <si>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</si>
  <si>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</si>
  <si>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</si>
  <si>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</si>
  <si>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</si>
  <si>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</si>
  <si>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</si>
  <si>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</si>
  <si>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</si>
  <si>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</si>
  <si>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</si>
  <si>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</si>
  <si>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</si>
  <si>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</si>
  <si>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</si>
  <si>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</si>
  <si>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</si>
  <si>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</si>
  <si>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</si>
  <si>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</si>
  <si>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</si>
  <si>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</si>
  <si>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</si>
  <si>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</si>
  <si>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</si>
  <si>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</si>
  <si>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</si>
  <si>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</si>
  <si>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</si>
  <si>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</si>
  <si>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</si>
  <si>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</si>
  <si>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</si>
  <si>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</si>
  <si>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</si>
  <si>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</si>
  <si>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</si>
  <si>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</si>
  <si>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</si>
  <si>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</si>
  <si>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</si>
  <si>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</si>
  <si>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</si>
  <si>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</si>
  <si>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</si>
  <si>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</si>
  <si>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</si>
  <si>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</si>
  <si>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</si>
  <si>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</si>
  <si>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</si>
  <si>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</si>
  <si>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</si>
  <si>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</si>
  <si>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</si>
  <si>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</si>
  <si>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</si>
  <si>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</si>
  <si>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</si>
  <si>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</si>
  <si>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</si>
  <si>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</si>
  <si>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</si>
  <si>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</si>
  <si>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</si>
  <si>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</si>
  <si>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</si>
  <si>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</si>
  <si>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</si>
  <si>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</si>
  <si>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</si>
  <si>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</si>
  <si>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</si>
  <si>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</si>
  <si>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</si>
  <si>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</si>
  <si>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</si>
  <si>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</si>
  <si>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</si>
  <si>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</si>
  <si>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</si>
  <si>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</si>
  <si>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</si>
  <si>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</si>
  <si>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</si>
  <si>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</si>
  <si>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</si>
  <si>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</si>
  <si>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</si>
  <si>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</si>
  <si>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</si>
  <si>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</si>
  <si>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</si>
  <si>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</si>
  <si>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</si>
  <si>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</si>
  <si>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</si>
  <si>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</si>
  <si>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</si>
  <si>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</si>
  <si>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</si>
  <si>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</si>
  <si>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</si>
  <si>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</si>
  <si>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</si>
  <si>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</si>
  <si>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</si>
  <si>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</si>
  <si>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</si>
  <si>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</si>
  <si>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</si>
  <si>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</si>
  <si>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</si>
  <si>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</si>
  <si>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</si>
  <si>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</si>
  <si>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</si>
  <si>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</si>
  <si>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</si>
  <si>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</si>
  <si>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</si>
  <si>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</si>
  <si>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</si>
  <si>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</si>
  <si>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</si>
  <si>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</si>
  <si>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</si>
  <si>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</si>
  <si>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</si>
  <si>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</si>
  <si>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</si>
  <si>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</si>
  <si>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</si>
  <si>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</si>
  <si>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</si>
  <si>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</si>
  <si>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</si>
  <si>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</si>
  <si>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</si>
  <si>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</si>
  <si>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</si>
  <si>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</si>
  <si>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</si>
  <si>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</si>
  <si>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</si>
  <si>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</si>
  <si>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</si>
  <si>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</si>
  <si>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</si>
  <si>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</si>
  <si>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</si>
  <si>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</si>
  <si>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</si>
  <si>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</si>
  <si>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</si>
  <si>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</si>
  <si>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</si>
  <si>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</si>
  <si>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</si>
  <si>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</si>
  <si>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</si>
  <si>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</si>
  <si>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</si>
  <si>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</si>
  <si>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</si>
  <si>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</si>
  <si>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</si>
  <si>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</si>
  <si>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</si>
  <si>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</si>
  <si>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</si>
  <si>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</si>
  <si>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</si>
  <si>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</si>
  <si>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</si>
  <si>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</si>
  <si>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</si>
  <si>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</si>
  <si>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</si>
  <si>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</si>
  <si>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</si>
  <si>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</si>
  <si>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</si>
  <si>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</si>
  <si>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</si>
  <si>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</si>
  <si>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</si>
  <si>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</si>
  <si>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</si>
  <si>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</si>
  <si>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</si>
  <si>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</si>
  <si>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</si>
  <si>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</si>
  <si>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</si>
  <si>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</si>
  <si>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</si>
  <si>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</si>
  <si>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</si>
  <si>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</si>
  <si>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</si>
  <si>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</si>
  <si>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</si>
  <si>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</si>
  <si>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</si>
  <si>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</si>
  <si>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</si>
  <si>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</si>
  <si>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</si>
  <si>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</si>
  <si>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</si>
  <si>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</si>
  <si>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</si>
  <si>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</si>
  <si>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</si>
  <si>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</si>
  <si>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</si>
  <si>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</si>
  <si>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</si>
  <si>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</si>
  <si>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</si>
  <si>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</si>
  <si>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</si>
  <si>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</si>
  <si>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</si>
  <si>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</si>
  <si>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</si>
  <si>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</si>
  <si>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</si>
  <si>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</si>
  <si>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</si>
  <si>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</si>
  <si>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</si>
  <si>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</si>
  <si>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</si>
  <si>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</si>
  <si>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</si>
  <si>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</si>
  <si>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</si>
  <si>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</si>
  <si>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</si>
  <si>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</si>
  <si>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</si>
  <si>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</si>
  <si>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</si>
  <si>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</si>
  <si>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</si>
  <si>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</si>
  <si>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</si>
  <si>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</si>
  <si>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</si>
  <si>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</si>
  <si>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</si>
  <si>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</si>
  <si>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</si>
  <si>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</si>
  <si>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</si>
  <si>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</si>
  <si>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</si>
  <si>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</si>
  <si>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</si>
  <si>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</si>
  <si>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</si>
  <si>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</si>
  <si>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</si>
  <si>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</si>
  <si>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</si>
  <si>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</si>
  <si>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</si>
  <si>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</si>
  <si>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</si>
  <si>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</si>
  <si>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</si>
  <si>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</si>
  <si>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</si>
  <si>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</si>
  <si>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</si>
  <si>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</si>
  <si>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</si>
  <si>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</si>
  <si>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</si>
  <si>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</si>
  <si>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</si>
  <si>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</si>
  <si>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</si>
  <si>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</si>
  <si>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</si>
  <si>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</si>
  <si>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</si>
  <si>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</si>
  <si>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</si>
  <si>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</si>
  <si>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</si>
  <si>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</si>
  <si>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</si>
  <si>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</si>
  <si>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</si>
  <si>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</si>
  <si>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</si>
  <si>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</si>
  <si>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</si>
  <si>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</si>
  <si>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</si>
  <si>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</si>
  <si>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</si>
  <si>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</si>
  <si>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</si>
  <si>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</si>
  <si>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</si>
  <si>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</si>
  <si>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</si>
  <si>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</si>
  <si>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</si>
  <si>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</si>
  <si>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</si>
  <si>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</si>
  <si>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</si>
  <si>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</si>
  <si>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</si>
  <si>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</si>
  <si>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</si>
  <si>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</si>
  <si>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</si>
  <si>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</si>
  <si>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</si>
  <si>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</si>
  <si>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</si>
  <si>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</si>
  <si>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</si>
  <si>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</si>
  <si>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</si>
  <si>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</si>
  <si>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</si>
  <si>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</si>
  <si>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</si>
  <si>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</si>
  <si>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</si>
  <si>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</si>
  <si>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</si>
  <si>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</si>
  <si>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</si>
  <si>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</si>
  <si>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</si>
  <si>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</si>
  <si>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</si>
  <si>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</si>
  <si>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</si>
  <si>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</si>
  <si>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</si>
  <si>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</si>
  <si>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</si>
  <si>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</si>
  <si>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</si>
  <si>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</si>
  <si>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</si>
  <si>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</si>
  <si>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</si>
  <si>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</si>
  <si>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</si>
  <si>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</si>
  <si>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</si>
  <si>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</si>
  <si>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</si>
  <si>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</si>
  <si>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</si>
  <si>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</si>
  <si>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</si>
  <si>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</si>
  <si>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</si>
  <si>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</si>
  <si>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</si>
  <si>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</si>
  <si>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</si>
  <si>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</si>
  <si>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</si>
  <si>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</si>
  <si>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</si>
  <si>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</si>
  <si>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</si>
  <si>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</si>
  <si>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</si>
  <si>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</si>
  <si>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</si>
  <si>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</si>
  <si>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</si>
  <si>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</si>
  <si>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</si>
  <si>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</si>
  <si>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</si>
  <si>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</si>
  <si>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</si>
  <si>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</si>
  <si>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</si>
  <si>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</si>
  <si>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</si>
  <si>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</si>
  <si>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</si>
  <si>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</si>
  <si>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</si>
  <si>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</si>
  <si>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</si>
  <si>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</si>
  <si>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</si>
  <si>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</si>
  <si>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</si>
  <si>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</si>
  <si>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</si>
  <si>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</si>
  <si>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</si>
  <si>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</si>
  <si>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</si>
  <si>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</si>
  <si>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</si>
  <si>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</si>
  <si>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</si>
  <si>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</si>
  <si>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</si>
  <si>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</si>
  <si>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</si>
  <si>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</si>
  <si>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</si>
  <si>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</si>
  <si>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</si>
  <si>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</si>
  <si>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</si>
  <si>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</si>
  <si>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</si>
  <si>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</si>
  <si>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</si>
  <si>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</si>
  <si>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</si>
  <si>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</si>
  <si>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</si>
  <si>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</si>
  <si>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</si>
  <si>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</si>
  <si>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</si>
  <si>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</si>
  <si>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</si>
  <si>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</si>
  <si>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</si>
  <si>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</si>
  <si>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</si>
  <si>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</si>
  <si>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</si>
  <si>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</si>
  <si>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</si>
  <si>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</si>
  <si>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</si>
  <si>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</si>
  <si>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</si>
  <si>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</si>
  <si>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</si>
  <si>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</si>
  <si>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</si>
  <si>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</si>
  <si>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</si>
  <si>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</si>
  <si>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</si>
  <si>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</si>
  <si>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</si>
  <si>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</si>
  <si>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</si>
  <si>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</si>
  <si>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</si>
  <si>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</si>
  <si>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</si>
  <si>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</si>
  <si>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</si>
  <si>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</si>
  <si>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</si>
  <si>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</si>
  <si>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</si>
  <si>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</si>
  <si>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</si>
  <si>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</si>
  <si>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</si>
  <si>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</si>
  <si>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</si>
  <si>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</si>
  <si>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</si>
  <si>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</si>
  <si>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</si>
  <si>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</si>
  <si>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</si>
  <si>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</si>
  <si>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</si>
  <si>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</si>
  <si>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</si>
  <si>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</si>
  <si>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</si>
  <si>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</si>
  <si>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</si>
  <si>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</si>
  <si>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</si>
  <si>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</si>
  <si>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</si>
  <si>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</si>
  <si>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</si>
  <si>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</si>
  <si>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</si>
  <si>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</si>
  <si>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</si>
  <si>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</si>
  <si>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</si>
  <si>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</si>
  <si>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</si>
  <si>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</si>
  <si>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</si>
  <si>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</si>
  <si>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</si>
  <si>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</si>
  <si>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</si>
  <si>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</si>
  <si>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</si>
  <si>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</si>
  <si>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</si>
  <si>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</si>
  <si>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</si>
  <si>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</si>
  <si>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</si>
  <si>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</si>
  <si>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</si>
  <si>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</si>
  <si>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</si>
  <si>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</si>
  <si>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</si>
  <si>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</si>
  <si>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</si>
  <si>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</si>
  <si>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</si>
  <si>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</si>
  <si>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</si>
  <si>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</si>
  <si>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</si>
  <si>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</si>
  <si>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</si>
  <si>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</si>
  <si>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</si>
  <si>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</si>
  <si>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</si>
  <si>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</si>
  <si>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</si>
  <si>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</si>
  <si>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</si>
  <si>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</si>
  <si>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</si>
  <si>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</si>
  <si>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</si>
  <si>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</si>
  <si>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</si>
  <si>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</si>
  <si>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</si>
  <si>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</si>
  <si>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</si>
  <si>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</si>
  <si>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</si>
  <si>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</si>
  <si>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</si>
  <si>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</si>
  <si>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</si>
  <si>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</si>
  <si>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</si>
  <si>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</si>
  <si>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</si>
  <si>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</si>
  <si>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</si>
  <si>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</si>
  <si>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</si>
  <si>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</si>
  <si>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</si>
  <si>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</si>
  <si>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</si>
  <si>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</si>
  <si>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</si>
  <si>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</si>
  <si>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</si>
  <si>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</si>
  <si>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</si>
  <si>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</si>
  <si>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</si>
  <si>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</si>
  <si>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</si>
  <si>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</si>
  <si>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</si>
  <si>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</si>
  <si>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</si>
  <si>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</si>
  <si>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</si>
  <si>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</si>
  <si>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</si>
  <si>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</si>
  <si>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</si>
  <si>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</si>
  <si>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</si>
  <si>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</si>
  <si>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</si>
  <si>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</si>
  <si>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</si>
  <si>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</si>
  <si>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</si>
  <si>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</si>
  <si>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</si>
  <si>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</si>
  <si>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</si>
  <si>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</si>
  <si>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</si>
  <si>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</si>
  <si>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</si>
  <si>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</si>
  <si>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</si>
  <si>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</si>
  <si>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</si>
  <si>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</si>
  <si>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</si>
  <si>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</si>
  <si>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</si>
  <si>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</si>
  <si>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</si>
  <si>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</si>
  <si>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</si>
  <si>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</si>
  <si>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</si>
  <si>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</si>
  <si>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</si>
  <si>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</si>
  <si>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</si>
  <si>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</si>
  <si>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</si>
  <si>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</si>
  <si>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</si>
  <si>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</si>
  <si>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</si>
  <si>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</si>
  <si>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</si>
  <si>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</si>
  <si>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</si>
  <si>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</si>
  <si>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</si>
  <si>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</si>
  <si>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</si>
  <si>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</si>
  <si>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</si>
  <si>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</si>
  <si>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</si>
  <si>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</si>
  <si>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</si>
  <si>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</si>
  <si>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</si>
  <si>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</si>
  <si>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</si>
  <si>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</si>
  <si>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</si>
  <si>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</si>
  <si>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</si>
  <si>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</si>
  <si>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</si>
  <si>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</si>
  <si>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</si>
  <si>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</si>
  <si>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</si>
  <si>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</si>
  <si>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</si>
  <si>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</si>
  <si>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</si>
  <si>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</si>
  <si>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</si>
  <si>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</si>
  <si>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</si>
  <si>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</si>
  <si>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</si>
  <si>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</si>
  <si>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</si>
  <si>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</si>
  <si>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</si>
  <si>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</si>
  <si>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</si>
  <si>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</si>
  <si>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</si>
  <si>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</si>
  <si>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</si>
  <si>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</si>
  <si>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</si>
  <si>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</si>
  <si>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</si>
  <si>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</si>
  <si>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</si>
  <si>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</si>
  <si>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</si>
  <si>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</si>
  <si>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</si>
  <si>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</si>
  <si>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</si>
  <si>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</si>
  <si>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</si>
  <si>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</si>
  <si>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</si>
  <si>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</si>
  <si>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</si>
  <si>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</si>
  <si>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</si>
  <si>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</si>
  <si>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</si>
  <si>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</si>
  <si>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</si>
  <si>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</si>
  <si>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</si>
  <si>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</si>
  <si>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</si>
  <si>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</si>
  <si>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</si>
  <si>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</si>
  <si>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</si>
  <si>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</si>
  <si>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</si>
  <si>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</si>
  <si>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</si>
  <si>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</si>
  <si>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</si>
  <si>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</si>
  <si>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</si>
  <si>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</si>
  <si>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</si>
  <si>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</si>
  <si>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</si>
  <si>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</si>
  <si>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</si>
  <si>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</si>
  <si>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</si>
  <si>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</si>
  <si>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</si>
  <si>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</si>
  <si>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</si>
  <si>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</si>
  <si>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</si>
  <si>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</si>
  <si>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</si>
  <si>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</si>
  <si>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</si>
  <si>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</si>
  <si>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</si>
  <si>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</si>
  <si>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</si>
  <si>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</si>
  <si>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</si>
  <si>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</si>
  <si>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</si>
  <si>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</si>
  <si>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</si>
  <si>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</si>
  <si>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</si>
  <si>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</si>
  <si>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</si>
  <si>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</si>
  <si>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</si>
  <si>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</si>
  <si>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</si>
  <si>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</si>
  <si>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</si>
  <si>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</si>
  <si>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</si>
  <si>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</si>
  <si>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</si>
  <si>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</si>
  <si>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</si>
  <si>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</si>
  <si>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</si>
  <si>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</si>
  <si>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</si>
  <si>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</si>
  <si>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</si>
  <si>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</si>
  <si>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</si>
  <si>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</si>
  <si>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</si>
  <si>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</si>
  <si>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</si>
  <si>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</si>
  <si>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</si>
  <si>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</si>
  <si>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</si>
  <si>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</si>
  <si>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</si>
  <si>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</si>
  <si>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</si>
  <si>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</si>
  <si>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</si>
  <si>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</si>
  <si>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</si>
  <si>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</si>
  <si>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</si>
  <si>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</si>
  <si>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</si>
  <si>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</si>
  <si>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</si>
  <si>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</si>
  <si>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</si>
  <si>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</si>
  <si>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</si>
  <si>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</si>
  <si>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</si>
  <si>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</si>
  <si>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</si>
  <si>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</si>
  <si>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</si>
  <si>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</si>
  <si>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</si>
  <si>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</si>
  <si>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</si>
  <si>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</si>
  <si>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</si>
  <si>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</si>
  <si>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</si>
  <si>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</si>
  <si>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</si>
  <si>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</si>
  <si>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</si>
  <si>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</si>
  <si>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</si>
  <si>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</si>
  <si>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</si>
  <si>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</si>
  <si>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</si>
  <si>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</si>
  <si>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</si>
  <si>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</si>
  <si>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</si>
  <si>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</si>
  <si>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</si>
  <si>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</si>
  <si>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</si>
  <si>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</si>
  <si>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</si>
  <si>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</si>
  <si>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</si>
  <si>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</si>
  <si>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</si>
  <si>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</si>
  <si>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</si>
  <si>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</si>
  <si>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</si>
  <si>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</si>
  <si>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</si>
  <si>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</si>
  <si>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</si>
  <si>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</si>
  <si>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</si>
  <si>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</si>
  <si>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</si>
  <si>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</si>
  <si>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</si>
  <si>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</si>
  <si>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</si>
  <si>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</si>
  <si>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</si>
  <si>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</si>
  <si>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</si>
  <si>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</si>
  <si>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</si>
  <si>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</si>
  <si>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</si>
  <si>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</si>
  <si>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</si>
  <si>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</si>
  <si>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</si>
  <si>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</si>
  <si>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</si>
  <si>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</si>
  <si>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</si>
  <si>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</si>
  <si>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</si>
  <si>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</si>
  <si>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</si>
  <si>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</si>
  <si>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</si>
  <si>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</si>
  <si>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</si>
  <si>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</si>
  <si>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</si>
  <si>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</si>
  <si>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</si>
  <si>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</si>
  <si>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</si>
  <si>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</si>
  <si>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</si>
  <si>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</si>
  <si>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</si>
  <si>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</si>
  <si>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</si>
  <si>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</si>
  <si>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</si>
  <si>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</si>
  <si>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</si>
  <si>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</si>
  <si>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</si>
  <si>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</si>
  <si>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</si>
  <si>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</si>
  <si>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</si>
  <si>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</si>
  <si>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</si>
  <si>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</si>
  <si>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</si>
  <si>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</si>
  <si>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</si>
  <si>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</si>
  <si>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</si>
  <si>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</si>
  <si>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</si>
  <si>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</si>
  <si>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</si>
  <si>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</si>
  <si>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</si>
  <si>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</si>
  <si>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</si>
  <si>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</si>
  <si>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</si>
  <si>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</si>
  <si>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</si>
  <si>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</si>
  <si>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</si>
  <si>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</si>
  <si>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</si>
  <si>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</si>
  <si>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</si>
  <si>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</si>
  <si>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</si>
  <si>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</si>
  <si>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</si>
  <si>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</si>
  <si>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</si>
  <si>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</si>
  <si>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</si>
  <si>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</si>
  <si>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</si>
  <si>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</si>
  <si>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</si>
  <si>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</si>
  <si>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</si>
  <si>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</si>
  <si>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</si>
  <si>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</si>
  <si>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</si>
  <si>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</si>
  <si>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</si>
  <si>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</si>
  <si>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</si>
  <si>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</si>
  <si>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</si>
  <si>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</si>
  <si>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</si>
  <si>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</si>
  <si>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</si>
  <si>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</si>
  <si>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</si>
  <si>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</si>
  <si>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</si>
  <si>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</si>
  <si>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</si>
  <si>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</si>
  <si>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</si>
  <si>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</si>
  <si>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</si>
  <si>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</si>
  <si>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</si>
  <si>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</si>
  <si>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</si>
  <si>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</si>
  <si>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</si>
  <si>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</si>
  <si>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</si>
  <si>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</si>
  <si>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</si>
  <si>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</si>
  <si>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</si>
  <si>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</si>
  <si>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</si>
  <si>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</si>
  <si>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</si>
  <si>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</si>
  <si>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</si>
  <si>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</si>
  <si>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</si>
  <si>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</si>
  <si>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</si>
  <si>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</si>
  <si>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</si>
  <si>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</si>
  <si>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</si>
  <si>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</si>
  <si>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</si>
  <si>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</si>
  <si>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</si>
  <si>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</si>
  <si>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</si>
  <si>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</si>
  <si>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</si>
  <si>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</si>
  <si>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</si>
  <si>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</si>
  <si>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</si>
  <si>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</si>
  <si>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</si>
  <si>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</si>
  <si>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</si>
  <si>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</si>
  <si>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</si>
  <si>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</si>
  <si>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</si>
  <si>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</si>
  <si>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</si>
  <si>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</si>
  <si>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</si>
  <si>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</si>
  <si>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</si>
  <si>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</si>
  <si>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</si>
  <si>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</si>
  <si>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</si>
  <si>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</si>
  <si>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</si>
  <si>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</si>
  <si>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</si>
  <si>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</si>
  <si>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</si>
  <si>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</si>
  <si>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</si>
  <si>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</si>
  <si>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</si>
  <si>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</si>
  <si>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</si>
  <si>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</si>
  <si>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</si>
  <si>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</si>
  <si>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</si>
  <si>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</si>
  <si>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</si>
  <si>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</si>
  <si>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</si>
  <si>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</si>
  <si>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</si>
  <si>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</si>
  <si>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</si>
  <si>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</si>
  <si>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</si>
  <si>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</si>
  <si>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</si>
  <si>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</si>
  <si>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</si>
  <si>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</si>
  <si>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</si>
  <si>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</si>
  <si>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</si>
  <si>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</si>
  <si>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</si>
  <si>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</si>
  <si>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</si>
  <si>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</si>
  <si>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</si>
  <si>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</si>
  <si>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</si>
  <si>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</si>
  <si>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</si>
  <si>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</si>
  <si>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</si>
  <si>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</si>
  <si>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</si>
  <si>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</si>
  <si>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</si>
  <si>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</si>
  <si>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</si>
  <si>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</si>
  <si>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</si>
  <si>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</si>
  <si>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</si>
  <si>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</si>
  <si>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</si>
  <si>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</si>
  <si>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</si>
  <si>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</si>
  <si>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</si>
  <si>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</si>
  <si>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</si>
  <si>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</si>
  <si>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</si>
  <si>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</si>
  <si>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</si>
  <si>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</si>
  <si>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</si>
  <si>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</si>
  <si>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</si>
  <si>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</si>
  <si>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</si>
  <si>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</si>
  <si>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</si>
  <si>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</si>
  <si>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</si>
  <si>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</si>
  <si>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</si>
  <si>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</si>
  <si>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</si>
  <si>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</si>
  <si>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</si>
  <si>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</si>
  <si>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</si>
  <si>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</si>
  <si>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</si>
  <si>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</si>
  <si>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</si>
  <si>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</si>
  <si>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</si>
  <si>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</si>
  <si>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</si>
  <si>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</si>
  <si>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</si>
  <si>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</si>
  <si>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</si>
  <si>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</si>
  <si>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</si>
  <si>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</si>
  <si>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</si>
  <si>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</si>
  <si>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</si>
  <si>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</si>
  <si>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</si>
  <si>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</si>
  <si>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</si>
  <si>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</si>
  <si>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</si>
  <si>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</si>
  <si>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</si>
  <si>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</si>
  <si>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</si>
  <si>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</si>
  <si>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</si>
  <si>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</si>
  <si>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</si>
  <si>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</si>
  <si>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</si>
  <si>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</si>
  <si>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</si>
  <si>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</si>
  <si>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</si>
  <si>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</si>
  <si>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</si>
  <si>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</si>
  <si>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</si>
  <si>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</si>
  <si>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</si>
  <si>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</si>
  <si>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</si>
  <si>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</si>
  <si>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</si>
  <si>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</si>
  <si>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</si>
  <si>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</si>
  <si>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</si>
  <si>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</si>
  <si>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</si>
  <si>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</si>
  <si>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</si>
  <si>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</si>
  <si>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</si>
  <si>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</si>
  <si>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</si>
  <si>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</si>
  <si>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</si>
  <si>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</si>
  <si>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</si>
  <si>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</si>
  <si>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</si>
  <si>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</si>
  <si>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</si>
  <si>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</si>
  <si>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</si>
  <si>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</si>
  <si>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</si>
  <si>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</si>
  <si>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</si>
  <si>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</si>
  <si>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</si>
  <si>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</si>
  <si>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</si>
  <si>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</si>
  <si>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</si>
  <si>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</si>
  <si>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</si>
  <si>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</si>
  <si>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</si>
  <si>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</si>
  <si>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</si>
  <si>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</si>
  <si>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</si>
  <si>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</si>
  <si>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</si>
  <si>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</si>
  <si>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</si>
  <si>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</si>
  <si>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</si>
  <si>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</si>
  <si>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</si>
  <si>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</si>
  <si>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</si>
  <si>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</si>
  <si>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</si>
  <si>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</si>
  <si>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</si>
  <si>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</si>
  <si>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</si>
  <si>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</si>
  <si>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</si>
  <si>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</si>
  <si>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</si>
  <si>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</si>
  <si>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</si>
  <si>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</si>
  <si>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</si>
  <si>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</si>
  <si>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</si>
  <si>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</si>
  <si>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</si>
  <si>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</si>
  <si>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</si>
  <si>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</si>
  <si>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</si>
  <si>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</si>
  <si>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</si>
  <si>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</si>
  <si>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</si>
  <si>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</si>
  <si>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</si>
  <si>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</si>
  <si>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</si>
  <si>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</si>
  <si>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</si>
  <si>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</si>
  <si>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</si>
  <si>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</si>
  <si>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</si>
  <si>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</si>
  <si>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</si>
  <si>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</si>
  <si>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</si>
  <si>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</si>
  <si>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</si>
  <si>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</si>
  <si>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</si>
  <si>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</si>
  <si>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</si>
  <si>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</si>
  <si>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</si>
  <si>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</si>
  <si>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</si>
  <si>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</si>
  <si>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</si>
  <si>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</si>
  <si>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</si>
  <si>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</si>
  <si>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</si>
  <si>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</si>
  <si>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</si>
  <si>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</si>
  <si>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</si>
  <si>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</si>
  <si>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</si>
  <si>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</si>
  <si>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</si>
  <si>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</si>
  <si>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</si>
  <si>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</si>
  <si>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</si>
  <si>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</si>
  <si>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</si>
  <si>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</si>
  <si>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</si>
  <si>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</si>
  <si>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</si>
  <si>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</si>
  <si>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</si>
  <si>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</si>
  <si>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</si>
  <si>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</si>
  <si>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</si>
  <si>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</si>
  <si>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</si>
  <si>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</si>
  <si>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</si>
  <si>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</si>
  <si>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</si>
  <si>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</si>
  <si>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</si>
  <si>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</si>
  <si>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</si>
  <si>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</si>
  <si>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</si>
  <si>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</si>
  <si>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</si>
  <si>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</si>
  <si>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</si>
  <si>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</si>
  <si>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</si>
  <si>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</si>
  <si>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</si>
  <si>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</si>
  <si>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</si>
  <si>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</si>
  <si>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</si>
  <si>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</si>
  <si>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</si>
  <si>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</si>
  <si>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</si>
  <si>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</si>
  <si>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</si>
  <si>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</si>
  <si>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</si>
  <si>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</si>
  <si>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</si>
  <si>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</si>
  <si>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</si>
  <si>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</si>
  <si>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</si>
  <si>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</si>
  <si>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</si>
  <si>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</si>
  <si>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</si>
  <si>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</si>
  <si>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</si>
  <si>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</si>
  <si>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</si>
  <si>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</si>
  <si>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</si>
  <si>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</si>
  <si>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</si>
  <si>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</si>
  <si>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</si>
  <si>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</si>
  <si>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</si>
  <si>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</si>
  <si>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</si>
  <si>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</si>
  <si>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</si>
  <si>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</si>
  <si>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</si>
  <si>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</si>
  <si>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</si>
  <si>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</si>
  <si>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</si>
  <si>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</si>
  <si>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</si>
  <si>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</si>
  <si>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</si>
  <si>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</si>
  <si>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</si>
  <si>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</si>
  <si>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</si>
  <si>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</si>
  <si>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</si>
  <si>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</si>
  <si>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</si>
  <si>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</si>
  <si>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</si>
  <si>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</si>
  <si>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</si>
  <si>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</si>
  <si>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</si>
  <si>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</si>
  <si>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</si>
  <si>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</si>
  <si>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</si>
  <si>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</si>
  <si>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</si>
  <si>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</si>
  <si>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</si>
  <si>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</si>
  <si>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</si>
  <si>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</si>
  <si>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</si>
  <si>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</si>
  <si>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</si>
  <si>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</si>
  <si>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</si>
  <si>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</si>
  <si>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</si>
  <si>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</si>
  <si>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</si>
  <si>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</si>
  <si>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</si>
  <si>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</si>
  <si>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</si>
  <si>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</si>
  <si>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</si>
  <si>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</si>
  <si>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</si>
  <si>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</si>
  <si>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</si>
  <si>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</si>
  <si>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</si>
  <si>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</si>
  <si>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</si>
  <si>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</si>
  <si>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</si>
  <si>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</si>
  <si>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</si>
  <si>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</si>
  <si>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</si>
  <si>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</si>
  <si>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</si>
  <si>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</si>
  <si>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</si>
  <si>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</si>
  <si>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</si>
  <si>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</si>
  <si>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</si>
  <si>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</si>
  <si>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</si>
  <si>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</si>
  <si>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</si>
  <si>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</si>
  <si>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</si>
  <si>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</si>
  <si>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</si>
  <si>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</si>
  <si>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</si>
  <si>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</si>
  <si>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</si>
  <si>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</si>
  <si>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</si>
  <si>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</si>
  <si>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</si>
  <si>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</si>
  <si>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</si>
  <si>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</si>
  <si>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</si>
  <si>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</si>
  <si>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</si>
  <si>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</si>
  <si>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</si>
  <si>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</si>
  <si>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</si>
  <si>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</si>
  <si>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</si>
  <si>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</si>
  <si>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</si>
  <si>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</si>
  <si>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</si>
  <si>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</si>
  <si>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</si>
  <si>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</si>
  <si>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</si>
  <si>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</si>
  <si>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</si>
  <si>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</si>
  <si>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</si>
  <si>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</si>
  <si>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</si>
  <si>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</si>
  <si>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</si>
  <si>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</si>
  <si>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</si>
  <si>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</si>
  <si>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</si>
  <si>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</si>
  <si>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</si>
  <si>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</si>
  <si>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</si>
  <si>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</si>
  <si>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</si>
  <si>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</si>
  <si>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</si>
  <si>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</si>
  <si>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</si>
  <si>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</si>
  <si>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</si>
  <si>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</si>
  <si>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</si>
  <si>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</si>
  <si>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</si>
  <si>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</si>
  <si>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</si>
  <si>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</si>
  <si>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</si>
  <si>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</si>
  <si>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</si>
  <si>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</si>
  <si>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</si>
  <si>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</si>
  <si>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</si>
  <si>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</si>
  <si>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</si>
  <si>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</si>
  <si>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</si>
  <si>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</si>
  <si>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</si>
  <si>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</si>
  <si>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</si>
  <si>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</si>
  <si>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</si>
  <si>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</si>
  <si>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</si>
  <si>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</si>
  <si>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</si>
  <si>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</si>
  <si>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</si>
  <si>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</si>
  <si>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</si>
  <si>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</si>
  <si>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</si>
  <si>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</si>
  <si>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</si>
  <si>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</si>
  <si>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</si>
  <si>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</si>
  <si>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</si>
  <si>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</si>
  <si>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</si>
  <si>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</si>
  <si>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</si>
  <si>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</si>
  <si>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</si>
  <si>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</si>
  <si>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</si>
  <si>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</si>
  <si>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</si>
  <si>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</si>
  <si>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</si>
  <si>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</si>
  <si>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</si>
  <si>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</si>
  <si>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</si>
  <si>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</si>
  <si>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</si>
  <si>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</si>
  <si>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</si>
  <si>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</si>
  <si>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</si>
  <si>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</si>
  <si>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</si>
  <si>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</si>
  <si>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</si>
  <si>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</si>
  <si>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</si>
  <si>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</si>
  <si>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</si>
  <si>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</si>
  <si>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</si>
  <si>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</si>
  <si>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</si>
  <si>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</si>
  <si>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</si>
  <si>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</si>
  <si>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</si>
  <si>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</si>
  <si>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</si>
  <si>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</si>
  <si>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</si>
  <si>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</si>
  <si>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</si>
  <si>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</si>
  <si>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</si>
  <si>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</si>
  <si>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</si>
  <si>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</si>
  <si>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</si>
  <si>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</si>
  <si>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</si>
  <si>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</si>
  <si>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</si>
  <si>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</si>
  <si>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</si>
  <si>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</si>
  <si>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</si>
  <si>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</si>
  <si>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</si>
  <si>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</si>
  <si>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</si>
  <si>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</si>
  <si>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</si>
  <si>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</si>
  <si>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</si>
  <si>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</si>
  <si>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</si>
  <si>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</si>
  <si>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</si>
  <si>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</si>
  <si>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</si>
  <si>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</si>
  <si>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</si>
  <si>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</si>
  <si>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</si>
  <si>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</si>
  <si>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</si>
  <si>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</si>
  <si>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</si>
  <si>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</si>
  <si>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</si>
  <si>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</si>
  <si>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</si>
  <si>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</si>
  <si>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</si>
  <si>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</si>
  <si>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</si>
  <si>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</si>
  <si>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</si>
  <si>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</si>
  <si>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</si>
  <si>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</si>
  <si>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</si>
  <si>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</si>
  <si>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</si>
  <si>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</si>
  <si>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</si>
  <si>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</si>
  <si>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</si>
  <si>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</si>
  <si>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</si>
  <si>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</si>
  <si>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</si>
  <si>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</si>
  <si>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</si>
  <si>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</si>
  <si>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</si>
  <si>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</si>
  <si>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</si>
  <si>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</si>
  <si>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</si>
  <si>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</si>
  <si>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</si>
  <si>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</si>
  <si>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</si>
  <si>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</si>
  <si>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</si>
  <si>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</si>
  <si>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</si>
  <si>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</si>
  <si>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</si>
  <si>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</si>
  <si>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</si>
  <si>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</si>
  <si>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</si>
  <si>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</si>
  <si>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</si>
  <si>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</si>
  <si>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</si>
  <si>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</si>
  <si>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</si>
  <si>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</si>
  <si>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</si>
  <si>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</si>
  <si>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</si>
  <si>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</si>
  <si>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</si>
  <si>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</si>
  <si>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</si>
  <si>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</si>
  <si>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</si>
  <si>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</si>
  <si>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</si>
  <si>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</si>
  <si>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</si>
  <si>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</si>
  <si>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</si>
  <si>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</si>
  <si>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</si>
  <si>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</si>
  <si>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</si>
  <si>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</si>
  <si>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</si>
  <si>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</si>
  <si>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</si>
  <si>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</si>
  <si>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</si>
  <si>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</si>
  <si>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</si>
  <si>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</si>
  <si>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</si>
  <si>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</si>
  <si>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</si>
  <si>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</si>
  <si>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</si>
  <si>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</si>
  <si>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</si>
  <si>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</si>
  <si>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</si>
  <si>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</si>
  <si>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</si>
  <si>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</si>
  <si>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</si>
  <si>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</si>
  <si>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</si>
  <si>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</si>
  <si>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</si>
  <si>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</si>
  <si>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</si>
  <si>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</si>
  <si>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</si>
  <si>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</si>
  <si>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</si>
  <si>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</si>
  <si>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</si>
  <si>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</si>
  <si>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</si>
  <si>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</si>
  <si>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</si>
  <si>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</si>
  <si>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</si>
  <si>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</si>
  <si>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</si>
  <si>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</si>
  <si>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</si>
  <si>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</si>
  <si>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</si>
  <si>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</si>
  <si>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</si>
  <si>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</si>
  <si>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</si>
  <si>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</si>
  <si>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</si>
  <si>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</si>
  <si>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</si>
  <si>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</si>
  <si>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</si>
  <si>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</si>
  <si>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</si>
  <si>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</si>
  <si>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</si>
  <si>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</si>
  <si>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</si>
  <si>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</si>
  <si>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</si>
  <si>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</si>
  <si>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</si>
  <si>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</si>
  <si>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</si>
  <si>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</si>
  <si>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</si>
  <si>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</si>
  <si>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</si>
  <si>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</si>
  <si>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</si>
  <si>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</si>
  <si>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</si>
  <si>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</si>
  <si>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</si>
  <si>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</si>
  <si>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</si>
  <si>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</si>
  <si>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</si>
  <si>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</si>
  <si>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</si>
  <si>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</si>
  <si>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</si>
  <si>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</si>
  <si>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</si>
  <si>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</si>
  <si>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</si>
  <si>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</si>
  <si>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</si>
  <si>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</si>
  <si>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</si>
  <si>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</si>
  <si>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</si>
  <si>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</si>
  <si>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</si>
  <si>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</si>
  <si>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</si>
  <si>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</si>
  <si>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</si>
  <si>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</si>
  <si>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</si>
  <si>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</si>
  <si>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</si>
  <si>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</si>
  <si>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</si>
  <si>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</si>
  <si>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</si>
  <si>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</si>
  <si>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</si>
  <si>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</si>
  <si>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</si>
  <si>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</si>
  <si>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</si>
  <si>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</si>
  <si>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</si>
  <si>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</si>
  <si>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</si>
  <si>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</si>
  <si>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</si>
  <si>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</si>
  <si>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</si>
  <si>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</si>
  <si>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</si>
  <si>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</si>
  <si>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</si>
  <si>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</si>
  <si>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</si>
  <si>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</si>
  <si>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</si>
  <si>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</si>
  <si>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</si>
  <si>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</si>
  <si>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</si>
  <si>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</si>
  <si>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</si>
  <si>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</si>
  <si>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</si>
  <si>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</si>
  <si>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</si>
  <si>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</si>
  <si>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</si>
  <si>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</si>
  <si>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</si>
  <si>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</si>
  <si>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</si>
  <si>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</si>
  <si>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</si>
  <si>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</si>
  <si>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</si>
  <si>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</si>
  <si>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</si>
  <si>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</si>
  <si>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</si>
  <si>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</si>
  <si>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</si>
  <si>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</si>
  <si>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</si>
  <si>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</si>
  <si>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</si>
  <si>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</si>
  <si>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</si>
  <si>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</si>
  <si>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</si>
  <si>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</si>
  <si>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</si>
  <si>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</si>
  <si>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</si>
  <si>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</si>
  <si>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</si>
  <si>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</si>
  <si>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</si>
  <si>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</si>
  <si>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</si>
  <si>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</si>
  <si>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</si>
  <si>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</si>
  <si>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</si>
  <si>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</si>
  <si>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</si>
  <si>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</si>
  <si>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</si>
  <si>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</si>
  <si>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</si>
  <si>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</si>
  <si>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</si>
  <si>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</si>
  <si>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</si>
  <si>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</si>
  <si>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</si>
  <si>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</si>
  <si>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</si>
  <si>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</si>
  <si>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</si>
  <si>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</si>
  <si>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</si>
  <si>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</si>
  <si>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</si>
  <si>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</si>
  <si>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</si>
  <si>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</si>
  <si>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</si>
  <si>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</si>
  <si>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</si>
  <si>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</si>
  <si>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</si>
  <si>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</si>
  <si>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</si>
  <si>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</si>
  <si>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</si>
  <si>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</si>
  <si>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</si>
  <si>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</si>
  <si>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</si>
  <si>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</si>
  <si>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</si>
  <si>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</si>
  <si>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</si>
  <si>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</si>
  <si>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</si>
  <si>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</si>
  <si>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</si>
  <si>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</si>
  <si>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</si>
  <si>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</si>
  <si>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</si>
  <si>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</si>
  <si>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</si>
  <si>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</si>
  <si>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</si>
  <si>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</si>
  <si>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</si>
  <si>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</si>
  <si>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</si>
  <si>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</si>
  <si>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</si>
  <si>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</si>
  <si>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</si>
  <si>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</si>
  <si>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</si>
  <si>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</si>
  <si>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</si>
  <si>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</si>
  <si>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</si>
  <si>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</si>
  <si>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</si>
  <si>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</si>
  <si>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</si>
  <si>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</si>
  <si>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</si>
  <si>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</si>
  <si>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</si>
  <si>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</si>
  <si>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</si>
  <si>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</si>
  <si>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</si>
  <si>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</si>
  <si>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</si>
  <si>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</si>
  <si>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</si>
  <si>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</si>
  <si>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</si>
  <si>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</si>
  <si>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</si>
  <si>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</si>
  <si>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</si>
  <si>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</si>
  <si>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</si>
  <si>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</si>
  <si>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</si>
  <si>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</si>
  <si>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</si>
  <si>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</si>
  <si>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</si>
  <si>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</si>
  <si>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</si>
  <si>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</si>
  <si>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</si>
  <si>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</si>
  <si>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</si>
  <si>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</si>
  <si>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</si>
  <si>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</si>
  <si>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</si>
  <si>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</si>
  <si>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</si>
  <si>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</si>
  <si>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</si>
  <si>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</si>
  <si>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</si>
  <si>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</si>
  <si>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</si>
  <si>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</si>
  <si>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</si>
  <si>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</si>
  <si>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</si>
  <si>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</si>
  <si>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</si>
  <si>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</si>
  <si>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</si>
  <si>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</si>
  <si>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</si>
  <si>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</si>
  <si>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</si>
  <si>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</si>
  <si>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</si>
  <si>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</si>
  <si>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</si>
  <si>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</si>
  <si>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</si>
  <si>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</si>
  <si>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</si>
  <si>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</si>
  <si>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</si>
  <si>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</si>
  <si>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</si>
  <si>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</si>
  <si>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</si>
  <si>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</si>
  <si>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</si>
  <si>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</si>
  <si>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</si>
  <si>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</si>
  <si>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</si>
  <si>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</si>
  <si>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</si>
  <si>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</si>
  <si>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</si>
  <si>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</si>
  <si>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</si>
  <si>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</si>
  <si>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</si>
  <si>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</si>
  <si>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</si>
  <si>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</si>
  <si>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</si>
  <si>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</si>
  <si>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</si>
  <si>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</si>
  <si>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</si>
  <si>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</si>
  <si>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</si>
  <si>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</si>
  <si>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</si>
  <si>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</si>
  <si>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</si>
  <si>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</si>
  <si>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</si>
  <si>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</si>
  <si>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</si>
  <si>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</si>
  <si>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</si>
  <si>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</si>
  <si>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</si>
  <si>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</si>
  <si>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</si>
  <si>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</si>
  <si>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</si>
  <si>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</si>
  <si>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</si>
  <si>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</si>
  <si>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</si>
  <si>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</si>
  <si>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</si>
  <si>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</si>
  <si>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</si>
  <si>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</si>
  <si>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</si>
  <si>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</si>
  <si>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</si>
  <si>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</si>
  <si>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</si>
  <si>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</si>
  <si>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</si>
  <si>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</si>
  <si>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</si>
  <si>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</si>
  <si>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</si>
  <si>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</si>
  <si>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</si>
  <si>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</si>
  <si>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</si>
  <si>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</si>
  <si>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</si>
  <si>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</si>
  <si>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</si>
  <si>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</si>
  <si>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</si>
  <si>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</si>
  <si>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</si>
  <si>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</si>
  <si>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</si>
  <si>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</si>
  <si>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</si>
  <si>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</si>
  <si>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</si>
  <si>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</si>
  <si>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</si>
  <si>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</si>
  <si>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</si>
  <si>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</si>
  <si>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</si>
  <si>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</si>
  <si>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</si>
  <si>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</si>
  <si>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</si>
  <si>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</si>
  <si>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</si>
  <si>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</si>
  <si>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</si>
  <si>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</si>
  <si>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</si>
  <si>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</si>
  <si>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</si>
  <si>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</si>
  <si>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</si>
  <si>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</si>
  <si>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</si>
  <si>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</si>
  <si>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</si>
  <si>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</si>
  <si>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</si>
  <si>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</si>
  <si>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</si>
  <si>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</si>
  <si>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</si>
  <si>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</si>
  <si>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</si>
  <si>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</si>
  <si>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</si>
  <si>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</si>
  <si>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</si>
  <si>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</si>
  <si>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</si>
  <si>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</si>
  <si>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</si>
  <si>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</si>
  <si>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</si>
  <si>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</si>
  <si>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</si>
  <si>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</si>
  <si>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</si>
  <si>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</si>
  <si>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</si>
  <si>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</si>
  <si>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</si>
  <si>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</si>
  <si>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</si>
  <si>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</si>
  <si>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</si>
  <si>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</si>
  <si>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</si>
  <si>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</si>
  <si>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</si>
  <si>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</si>
  <si>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</si>
  <si>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</si>
  <si>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</si>
  <si>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</si>
  <si>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</si>
  <si>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</si>
  <si>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</si>
  <si>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</si>
  <si>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</si>
  <si>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</si>
  <si>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</si>
  <si>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</si>
  <si>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</si>
  <si>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</si>
  <si>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</si>
  <si>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</si>
  <si>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</si>
  <si>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</si>
  <si>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</si>
  <si>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</si>
  <si>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</si>
  <si>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</si>
  <si>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</si>
  <si>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</si>
  <si>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</si>
  <si>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</si>
  <si>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</si>
  <si>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</si>
  <si>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</si>
  <si>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</si>
  <si>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</si>
  <si>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</si>
  <si>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</si>
  <si>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</si>
  <si>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</si>
  <si>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</si>
  <si>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</si>
  <si>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</si>
  <si>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</si>
  <si>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</si>
  <si>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</si>
  <si>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</si>
  <si>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</si>
  <si>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</si>
  <si>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</si>
  <si>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</si>
  <si>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</si>
  <si>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</si>
  <si>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</si>
  <si>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</si>
  <si>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</si>
  <si>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</si>
  <si>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</si>
  <si>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</si>
  <si>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</si>
  <si>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</si>
  <si>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</si>
  <si>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</si>
  <si>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</si>
  <si>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</si>
  <si>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</si>
  <si>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</si>
  <si>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</si>
  <si>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</si>
  <si>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</si>
  <si>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</si>
  <si>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</si>
  <si>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</si>
  <si>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</si>
  <si>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</si>
  <si>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</si>
  <si>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</si>
  <si>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</si>
  <si>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</si>
  <si>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</si>
  <si>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</si>
  <si>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</si>
  <si>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</si>
  <si>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</si>
  <si>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</si>
  <si>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</si>
  <si>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</si>
  <si>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</si>
  <si>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</si>
  <si>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</si>
  <si>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</si>
  <si>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</si>
  <si>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</si>
  <si>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</si>
  <si>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</si>
  <si>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</si>
  <si>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</si>
  <si>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</si>
  <si>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</si>
  <si>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</si>
  <si>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</si>
  <si>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</si>
  <si>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</si>
  <si>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</si>
  <si>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</si>
  <si>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</si>
  <si>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</si>
  <si>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</si>
  <si>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</si>
  <si>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</si>
  <si>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</si>
  <si>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</si>
  <si>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</si>
  <si>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</si>
  <si>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</si>
  <si>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</si>
  <si>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</si>
  <si>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</si>
  <si>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</si>
  <si>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</si>
  <si>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</si>
  <si>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</si>
  <si>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</si>
  <si>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</si>
  <si>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</si>
  <si>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</si>
  <si>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</si>
  <si>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</si>
  <si>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</si>
  <si>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</si>
  <si>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</si>
  <si>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</si>
  <si>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</si>
  <si>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</si>
  <si>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</si>
  <si>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</si>
  <si>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</si>
  <si>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</si>
  <si>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</si>
  <si>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</si>
  <si>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</si>
  <si>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</si>
  <si>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</si>
  <si>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</si>
  <si>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</si>
  <si>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</si>
  <si>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</si>
  <si>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</si>
  <si>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</si>
  <si>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</si>
  <si>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</si>
  <si>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</si>
  <si>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</si>
  <si>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</si>
  <si>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</si>
  <si>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</si>
  <si>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</si>
  <si>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</si>
  <si>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</si>
  <si>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</si>
  <si>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</si>
  <si>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</si>
  <si>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</si>
  <si>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</si>
  <si>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</si>
  <si>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</si>
  <si>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</si>
  <si>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</si>
  <si>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</si>
  <si>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</si>
  <si>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</si>
  <si>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</si>
  <si>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</si>
  <si>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</si>
  <si>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</si>
  <si>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</si>
  <si>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</si>
  <si>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</si>
  <si>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</si>
  <si>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</si>
  <si>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</si>
  <si>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</si>
  <si>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</si>
  <si>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</si>
  <si>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</si>
  <si>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</si>
  <si>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</si>
  <si>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</si>
  <si>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</si>
  <si>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</si>
  <si>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</si>
  <si>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</si>
  <si>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</si>
  <si>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</si>
  <si>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</si>
  <si>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</si>
  <si>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</si>
  <si>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</si>
  <si>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</si>
  <si>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</si>
  <si>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</si>
  <si>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</si>
  <si>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</si>
  <si>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</si>
  <si>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</si>
  <si>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</si>
  <si>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</si>
  <si>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</si>
  <si>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</si>
  <si>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</si>
  <si>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</si>
  <si>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</si>
  <si>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</si>
  <si>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</si>
  <si>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</si>
  <si>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</si>
  <si>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</si>
  <si>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</si>
  <si>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</si>
  <si>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</si>
  <si>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</si>
  <si>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</si>
  <si>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</si>
  <si>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</si>
  <si>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</si>
  <si>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</si>
  <si>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</si>
  <si>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</si>
  <si>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</si>
  <si>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</si>
  <si>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</si>
  <si>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</si>
  <si>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</si>
  <si>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</si>
  <si>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</si>
  <si>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</si>
  <si>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</si>
  <si>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</si>
  <si>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</si>
  <si>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</si>
  <si>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</si>
  <si>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</si>
  <si>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</si>
  <si>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</si>
  <si>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</si>
  <si>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</si>
  <si>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</si>
  <si>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</si>
  <si>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</si>
  <si>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</si>
  <si>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</si>
  <si>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</si>
  <si>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</si>
  <si>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</si>
  <si>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</si>
  <si>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</si>
  <si>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</si>
  <si>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</si>
  <si>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</si>
  <si>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</si>
  <si>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</si>
  <si>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</si>
  <si>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</si>
  <si>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</si>
  <si>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</si>
  <si>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</si>
  <si>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</si>
  <si>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</si>
  <si>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</si>
  <si>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</si>
  <si>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</si>
  <si>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</si>
  <si>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</si>
  <si>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</si>
  <si>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</si>
  <si>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</si>
  <si>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</si>
  <si>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</si>
  <si>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</si>
  <si>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</si>
  <si>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</si>
  <si>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</si>
  <si>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</si>
  <si>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</si>
  <si>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</si>
  <si>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</si>
  <si>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</si>
  <si>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</si>
  <si>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</si>
  <si>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</si>
  <si>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</si>
  <si>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</si>
  <si>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</si>
  <si>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</si>
  <si>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</si>
  <si>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</si>
  <si>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</si>
  <si>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</si>
  <si>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</si>
  <si>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</si>
  <si>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</si>
  <si>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</si>
  <si>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</si>
  <si>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</si>
  <si>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</si>
  <si>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</si>
  <si>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</si>
  <si>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</si>
  <si>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</si>
  <si>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</si>
  <si>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</si>
  <si>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</si>
  <si>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</si>
  <si>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</si>
  <si>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</si>
  <si>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</si>
  <si>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</si>
  <si>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</si>
  <si>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</si>
  <si>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</si>
  <si>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</si>
  <si>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</si>
  <si>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</si>
  <si>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</si>
  <si>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</si>
  <si>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</si>
  <si>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</si>
  <si>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</si>
  <si>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</si>
  <si>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</si>
  <si>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</si>
  <si>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</si>
  <si>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</si>
  <si>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</si>
  <si>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</si>
  <si>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</si>
  <si>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</si>
  <si>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</si>
  <si>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</si>
  <si>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</si>
  <si>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</si>
  <si>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</si>
  <si>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</si>
  <si>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</si>
  <si>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</si>
  <si>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</si>
  <si>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</si>
  <si>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</si>
  <si>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</si>
  <si>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</si>
  <si>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</si>
  <si>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</si>
  <si>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</si>
  <si>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</si>
  <si>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</si>
  <si>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</si>
  <si>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</si>
  <si>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</si>
  <si>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</si>
  <si>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</si>
  <si>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</si>
  <si>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</si>
  <si>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</si>
  <si>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</si>
  <si>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</si>
  <si>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</si>
  <si>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</si>
  <si>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</si>
  <si>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</si>
  <si>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</si>
  <si>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</si>
  <si>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</si>
  <si>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</si>
  <si>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</si>
  <si>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</si>
  <si>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</si>
  <si>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</si>
  <si>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</si>
  <si>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</si>
  <si>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</si>
  <si>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</si>
  <si>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</si>
  <si>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</si>
  <si>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</si>
  <si>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</si>
  <si>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</si>
  <si>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</si>
  <si>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</si>
  <si>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</si>
  <si>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</si>
  <si>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</si>
  <si>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</si>
  <si>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</si>
  <si>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</si>
  <si>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</si>
  <si>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</si>
  <si>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</si>
  <si>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</si>
  <si>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</si>
  <si>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</si>
  <si>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</si>
  <si>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</si>
  <si>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</si>
  <si>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</si>
  <si>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</si>
  <si>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</si>
  <si>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</si>
  <si>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</si>
  <si>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</si>
  <si>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</si>
  <si>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</si>
  <si>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</si>
  <si>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</si>
  <si>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</si>
  <si>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</si>
  <si>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</si>
  <si>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</si>
  <si>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</si>
  <si>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</si>
  <si>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</si>
  <si>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</si>
  <si>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</si>
  <si>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</si>
  <si>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</si>
  <si>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</si>
  <si>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</si>
  <si>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</si>
  <si>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</si>
  <si>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</si>
  <si>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</si>
  <si>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</si>
  <si>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</si>
  <si>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</si>
  <si>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</si>
  <si>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</si>
  <si>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</si>
  <si>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</si>
  <si>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</si>
  <si>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</si>
  <si>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</si>
  <si>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</si>
  <si>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</si>
  <si>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</si>
  <si>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</si>
  <si>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</si>
  <si>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</si>
  <si>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</si>
  <si>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</si>
  <si>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</si>
  <si>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</si>
  <si>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</si>
  <si>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</si>
  <si>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</si>
  <si>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</si>
  <si>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</si>
  <si>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</si>
  <si>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</si>
  <si>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</si>
  <si>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</si>
  <si>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</si>
  <si>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</si>
  <si>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</si>
  <si>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</si>
  <si>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</si>
  <si>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</si>
  <si>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</si>
  <si>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</si>
  <si>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</si>
  <si>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</si>
  <si>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</si>
  <si>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</si>
  <si>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</si>
  <si>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</si>
  <si>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</si>
  <si>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</si>
  <si>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</si>
  <si>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</si>
  <si>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</si>
  <si>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</si>
  <si>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</si>
  <si>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</si>
  <si>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</si>
  <si>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</si>
  <si>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</si>
  <si>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</si>
  <si>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</si>
  <si>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</si>
  <si>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</si>
  <si>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</si>
  <si>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</si>
  <si>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</si>
  <si>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</si>
  <si>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</si>
  <si>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</si>
  <si>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</si>
  <si>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</si>
  <si>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</si>
  <si>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</si>
  <si>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</si>
  <si>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</si>
  <si>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</si>
  <si>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</si>
  <si>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</si>
  <si>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</si>
  <si>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</si>
  <si>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</si>
  <si>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</si>
  <si>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</si>
  <si>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</si>
  <si>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</si>
  <si>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</si>
  <si>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</si>
  <si>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</si>
  <si>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</si>
  <si>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</si>
  <si>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</si>
  <si>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</si>
  <si>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</si>
  <si>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</si>
  <si>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</si>
  <si>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</si>
  <si>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</si>
  <si>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</si>
  <si>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</si>
  <si>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</si>
  <si>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</si>
  <si>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</si>
  <si>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</si>
  <si>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</si>
  <si>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</si>
  <si>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</si>
  <si>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</si>
  <si>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</si>
  <si>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</si>
  <si>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</si>
  <si>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</si>
  <si>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</si>
  <si>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</si>
  <si>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</si>
  <si>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</si>
  <si>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</si>
  <si>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</si>
  <si>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</si>
  <si>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</si>
  <si>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</si>
  <si>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</si>
  <si>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</si>
  <si>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</si>
  <si>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</si>
  <si>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</si>
  <si>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</si>
  <si>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</si>
  <si>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</si>
  <si>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</si>
  <si>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</si>
  <si>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</si>
  <si>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</si>
  <si>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</si>
  <si>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</si>
  <si>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</si>
  <si>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</si>
  <si>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</si>
  <si>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</si>
  <si>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</si>
  <si>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</si>
  <si>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</si>
  <si>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</si>
  <si>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</si>
  <si>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</si>
  <si>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</si>
  <si>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</si>
  <si>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</si>
  <si>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</si>
  <si>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</si>
  <si>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</si>
  <si>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</si>
  <si>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</si>
  <si>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</si>
  <si>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</si>
  <si>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</si>
  <si>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</si>
  <si>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</si>
  <si>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</si>
  <si>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</si>
  <si>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</si>
  <si>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</si>
  <si>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</si>
  <si>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</si>
  <si>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</si>
  <si>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</si>
  <si>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</si>
  <si>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</si>
  <si>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</si>
  <si>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</si>
  <si>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</si>
  <si>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</si>
  <si>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</si>
  <si>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</si>
  <si>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</si>
  <si>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</si>
  <si>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</si>
  <si>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</si>
  <si>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</si>
  <si>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</si>
  <si>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</si>
  <si>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</si>
  <si>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</si>
  <si>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</si>
  <si>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</si>
  <si>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</si>
  <si>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</si>
  <si>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</si>
  <si>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</si>
  <si>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</si>
  <si>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</si>
  <si>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</si>
  <si>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</si>
  <si>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</si>
  <si>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</si>
  <si>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</si>
  <si>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</si>
  <si>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</si>
  <si>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</si>
  <si>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</si>
  <si>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</si>
  <si>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</si>
  <si>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</si>
  <si>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</si>
  <si>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</si>
  <si>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</si>
  <si>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</si>
  <si>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</si>
  <si>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</si>
  <si>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</si>
  <si>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</si>
  <si>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</si>
  <si>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</si>
  <si>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</si>
  <si>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</si>
  <si>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</si>
  <si>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</si>
  <si>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</si>
  <si>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</si>
  <si>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</si>
  <si>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</si>
  <si>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</si>
  <si>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</si>
  <si>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</si>
  <si>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</si>
  <si>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</si>
  <si>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</si>
  <si>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</si>
  <si>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</si>
  <si>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</si>
  <si>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</si>
  <si>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</si>
  <si>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</si>
  <si>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</si>
  <si>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</si>
  <si>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</si>
  <si>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</si>
  <si>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</si>
  <si>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</si>
  <si>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</si>
  <si>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</si>
  <si>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</si>
  <si>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</si>
  <si>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</si>
  <si>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</si>
  <si>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</si>
  <si>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</si>
  <si>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</si>
  <si>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</si>
  <si>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</si>
  <si>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</si>
  <si>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</si>
  <si>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</si>
  <si>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</si>
  <si>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</si>
  <si>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</si>
  <si>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</si>
  <si>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</si>
  <si>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</si>
  <si>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</si>
  <si>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</si>
  <si>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</si>
  <si>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</si>
  <si>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</si>
  <si>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</si>
  <si>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</si>
  <si>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</si>
  <si>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</si>
  <si>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</si>
  <si>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</si>
  <si>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</si>
  <si>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</si>
  <si>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</si>
  <si>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</si>
  <si>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</si>
  <si>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</si>
  <si>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</si>
  <si>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</si>
  <si>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</si>
  <si>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</si>
  <si>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</si>
  <si>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</si>
  <si>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</si>
  <si>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</si>
  <si>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</si>
  <si>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</si>
  <si>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</si>
  <si>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</si>
  <si>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</si>
  <si>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</si>
  <si>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</si>
  <si>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</si>
  <si>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</si>
  <si>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</si>
  <si>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</si>
  <si>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</si>
  <si>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</si>
  <si>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</si>
  <si>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</si>
  <si>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</si>
  <si>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</si>
  <si>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</si>
  <si>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</si>
  <si>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</si>
  <si>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</si>
  <si>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</si>
  <si>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</si>
  <si>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</si>
  <si>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</si>
  <si>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</si>
  <si>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</si>
  <si>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</si>
  <si>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</si>
  <si>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</si>
  <si>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</si>
  <si>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</si>
  <si>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</si>
  <si>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</si>
  <si>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</si>
  <si>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</si>
  <si>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</si>
  <si>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</si>
  <si>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</si>
  <si>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</si>
  <si>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</si>
  <si>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</si>
  <si>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</si>
  <si>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</si>
  <si>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</si>
  <si>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</si>
  <si>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</si>
  <si>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</si>
  <si>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</si>
  <si>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</si>
  <si>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</si>
  <si>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</si>
  <si>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</si>
  <si>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</si>
  <si>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</si>
  <si>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</si>
  <si>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</si>
  <si>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</si>
  <si>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</si>
  <si>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</si>
  <si>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</si>
  <si>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</si>
  <si>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</si>
  <si>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</si>
  <si>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</si>
  <si>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</si>
  <si>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</si>
  <si>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</si>
  <si>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</si>
  <si>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</si>
  <si>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</si>
  <si>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</si>
  <si>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</si>
  <si>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</si>
  <si>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</si>
  <si>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</si>
  <si>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</si>
  <si>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</si>
  <si>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</si>
  <si>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</si>
  <si>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</si>
  <si>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</si>
  <si>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</si>
  <si>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</si>
  <si>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</si>
  <si>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</si>
  <si>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</si>
  <si>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</si>
  <si>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</si>
  <si>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</si>
  <si>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</si>
  <si>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</si>
  <si>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</si>
  <si>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</si>
  <si>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</si>
  <si>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</si>
  <si>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</si>
  <si>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</si>
  <si>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</si>
  <si>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</si>
  <si>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</si>
  <si>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</si>
  <si>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</si>
  <si>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</si>
  <si>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</si>
  <si>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</si>
  <si>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</si>
  <si>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</si>
  <si>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</si>
  <si>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</si>
  <si>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</si>
  <si>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</si>
  <si>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</si>
  <si>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</si>
  <si>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</si>
  <si>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</si>
  <si>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</si>
  <si>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</si>
  <si>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</si>
  <si>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</si>
  <si>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</si>
  <si>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</si>
  <si>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</si>
  <si>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</si>
  <si>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</si>
  <si>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</si>
  <si>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</si>
  <si>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</si>
  <si>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</si>
  <si>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</si>
  <si>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</si>
  <si>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</si>
  <si>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</si>
  <si>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</si>
  <si>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</si>
  <si>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</si>
  <si>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</si>
  <si>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</si>
  <si>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</si>
  <si>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</si>
  <si>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</si>
  <si>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</si>
  <si>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</si>
  <si>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</si>
  <si>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</si>
  <si>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</si>
  <si>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</si>
  <si>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</si>
  <si>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</si>
  <si>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</si>
  <si>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</si>
  <si>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</si>
  <si>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</si>
  <si>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</si>
  <si>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</si>
  <si>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</si>
  <si>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</si>
  <si>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</si>
  <si>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</si>
  <si>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</si>
  <si>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</si>
  <si>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</si>
  <si>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</si>
  <si>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</si>
  <si>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</si>
  <si>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</si>
  <si>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</si>
  <si>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</si>
  <si>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</si>
  <si>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</si>
  <si>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</si>
  <si>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</si>
  <si>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</si>
  <si>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</si>
  <si>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</si>
  <si>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</si>
  <si>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</si>
  <si>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</si>
  <si>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</si>
  <si>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</si>
  <si>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</si>
  <si>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</si>
  <si>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</si>
  <si>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</si>
  <si>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</si>
  <si>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</si>
  <si>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</si>
  <si>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</si>
  <si>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</si>
  <si>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</si>
  <si>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</si>
  <si>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</si>
  <si>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</si>
  <si>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</si>
  <si>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</si>
  <si>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</si>
  <si>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</si>
  <si>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</si>
  <si>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</si>
  <si>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</si>
  <si>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</si>
  <si>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</si>
  <si>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</si>
  <si>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</si>
  <si>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</si>
  <si>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</si>
  <si>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</si>
  <si>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</si>
  <si>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</si>
  <si>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</si>
  <si>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</si>
  <si>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</si>
  <si>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</si>
  <si>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</si>
  <si>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</si>
  <si>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</si>
  <si>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</si>
  <si>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</si>
  <si>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</si>
  <si>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</si>
  <si>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</si>
  <si>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</si>
  <si>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</si>
  <si>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</si>
  <si>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</si>
  <si>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</si>
  <si>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</si>
  <si>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</si>
  <si>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</si>
  <si>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</si>
  <si>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</si>
  <si>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</si>
  <si>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</si>
  <si>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</si>
  <si>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</si>
  <si>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</si>
  <si>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</si>
  <si>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</si>
  <si>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</si>
  <si>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</si>
  <si>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</si>
  <si>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</si>
  <si>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</si>
  <si>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</si>
  <si>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</si>
  <si>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</si>
  <si>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</si>
  <si>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</si>
  <si>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</si>
  <si>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</si>
  <si>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</si>
  <si>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</si>
  <si>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</si>
  <si>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</si>
  <si>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</si>
  <si>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</si>
  <si>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</si>
  <si>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</si>
  <si>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</si>
  <si>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</si>
  <si>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</si>
  <si>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</si>
  <si>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</si>
  <si>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</si>
  <si>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</si>
  <si>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</si>
  <si>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</si>
  <si>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</si>
  <si>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</si>
  <si>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</si>
  <si>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</si>
  <si>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</si>
  <si>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</si>
  <si>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</si>
  <si>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</si>
  <si>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</si>
  <si>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</si>
  <si>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</si>
  <si>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</si>
  <si>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</si>
  <si>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</si>
  <si>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</si>
  <si>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</si>
  <si>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</si>
  <si>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</si>
  <si>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</si>
  <si>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</si>
  <si>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</si>
  <si>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</si>
  <si>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</si>
  <si>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</si>
  <si>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</si>
  <si>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</si>
  <si>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</si>
  <si>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</si>
  <si>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</si>
  <si>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</si>
  <si>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</si>
  <si>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</si>
  <si>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</si>
  <si>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</si>
  <si>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</si>
  <si>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</si>
  <si>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</si>
  <si>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</si>
  <si>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</si>
  <si>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</si>
  <si>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</si>
  <si>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</si>
  <si>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</si>
  <si>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</si>
  <si>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</si>
  <si>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</si>
  <si>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</si>
  <si>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</si>
  <si>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</si>
  <si>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</si>
  <si>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</si>
  <si>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</si>
  <si>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</si>
  <si>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</si>
  <si>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</si>
  <si>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</si>
  <si>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</si>
  <si>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</si>
  <si>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</si>
  <si>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</si>
  <si>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</si>
  <si>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</si>
  <si>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</si>
  <si>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</si>
  <si>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</si>
  <si>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</si>
  <si>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</si>
  <si>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</si>
  <si>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</si>
  <si>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</si>
  <si>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</si>
  <si>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</si>
  <si>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</si>
  <si>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</si>
  <si>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</si>
  <si>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</si>
  <si>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</si>
  <si>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</si>
  <si>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</si>
  <si>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</si>
  <si>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</si>
  <si>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</si>
  <si>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</si>
  <si>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</si>
  <si>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</si>
  <si>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</si>
  <si>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</si>
  <si>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</si>
  <si>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</si>
  <si>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</si>
  <si>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</si>
  <si>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</si>
  <si>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</si>
  <si>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</si>
  <si>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</si>
  <si>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</si>
  <si>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</si>
  <si>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</si>
  <si>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</si>
  <si>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</si>
  <si>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</si>
  <si>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</si>
  <si>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</si>
  <si>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</si>
  <si>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</si>
  <si>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</si>
  <si>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</si>
  <si>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</si>
  <si>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</si>
  <si>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</si>
  <si>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</si>
  <si>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</si>
  <si>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</si>
  <si>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</si>
  <si>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</si>
  <si>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</si>
  <si>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</si>
  <si>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</si>
  <si>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</si>
  <si>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</si>
  <si>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</si>
  <si>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</si>
  <si>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</si>
  <si>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</si>
  <si>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</si>
  <si>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</si>
  <si>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</si>
  <si>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</si>
  <si>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</si>
  <si>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</si>
  <si>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</si>
  <si>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</si>
  <si>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</si>
  <si>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</si>
  <si>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</si>
  <si>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</si>
  <si>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</si>
  <si>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</si>
  <si>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</si>
  <si>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</si>
  <si>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</si>
  <si>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</si>
  <si>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</si>
  <si>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</si>
  <si>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</si>
  <si>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</si>
  <si>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</si>
  <si>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</si>
  <si>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</si>
  <si>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</si>
  <si>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</si>
  <si>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</si>
  <si>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</si>
  <si>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</si>
  <si>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</si>
  <si>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</si>
  <si>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</si>
  <si>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</si>
  <si>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</si>
  <si>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</si>
  <si>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</si>
  <si>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</si>
  <si>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</si>
  <si>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</si>
  <si>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</si>
  <si>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</si>
  <si>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</si>
  <si>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</si>
  <si>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</si>
  <si>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</si>
  <si>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</si>
  <si>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</si>
  <si>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</si>
  <si>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</si>
  <si>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</si>
  <si>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</si>
  <si>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</si>
  <si>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</si>
  <si>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</si>
  <si>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</si>
  <si>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</si>
  <si>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</si>
  <si>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</si>
  <si>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</si>
  <si>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</si>
  <si>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</si>
  <si>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</si>
  <si>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</si>
  <si>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</si>
  <si>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</si>
  <si>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</si>
  <si>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</si>
  <si>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</si>
  <si>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</si>
  <si>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</si>
  <si>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</si>
  <si>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</si>
  <si>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</si>
  <si>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</si>
  <si>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</si>
  <si>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</si>
  <si>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</si>
  <si>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</si>
  <si>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</si>
  <si>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</si>
  <si>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</si>
  <si>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</si>
  <si>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</si>
  <si>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</si>
  <si>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</si>
  <si>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</si>
  <si>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</si>
  <si>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</si>
  <si>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</si>
  <si>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</si>
  <si>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</si>
  <si>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</si>
  <si>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</si>
  <si>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</si>
  <si>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</si>
  <si>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</si>
  <si>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</si>
  <si>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</si>
  <si>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</si>
  <si>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</si>
  <si>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</si>
  <si>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</si>
  <si>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</si>
  <si>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</si>
  <si>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</si>
  <si>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</si>
  <si>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</si>
  <si>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</si>
  <si>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</si>
  <si>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</si>
  <si>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</si>
  <si>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</si>
  <si>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</si>
  <si>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</si>
  <si>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</si>
  <si>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</si>
  <si>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</si>
  <si>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</si>
  <si>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</si>
  <si>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</si>
  <si>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</si>
  <si>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</si>
  <si>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</si>
  <si>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</si>
  <si>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</si>
  <si>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</si>
  <si>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</si>
  <si>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</si>
  <si>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</si>
  <si>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</si>
  <si>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</si>
  <si>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</si>
  <si>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</si>
  <si>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</si>
  <si>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</si>
  <si>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</si>
  <si>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</si>
  <si>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</si>
  <si>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</si>
  <si>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</si>
  <si>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</si>
  <si>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</si>
  <si>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</si>
  <si>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</si>
  <si>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</si>
  <si>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</si>
  <si>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</si>
  <si>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</si>
  <si>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</si>
  <si>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</si>
  <si>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</si>
  <si>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</si>
  <si>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</si>
  <si>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</si>
  <si>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</si>
  <si>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</si>
  <si>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</si>
  <si>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</si>
  <si>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</si>
  <si>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</si>
  <si>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</si>
  <si>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</si>
  <si>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</si>
  <si>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</si>
  <si>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</si>
  <si>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</si>
  <si>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</si>
  <si>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</si>
  <si>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</si>
  <si>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</si>
  <si>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</si>
  <si>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</si>
  <si>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</si>
  <si>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</si>
  <si>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</si>
  <si>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</si>
  <si>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</si>
  <si>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</si>
  <si>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</si>
  <si>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</si>
  <si>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</si>
  <si>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</si>
  <si>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</si>
  <si>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</si>
  <si>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</si>
  <si>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</si>
  <si>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</si>
  <si>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</si>
  <si>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</si>
  <si>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</si>
  <si>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</si>
  <si>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</si>
  <si>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</si>
  <si>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</si>
  <si>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</si>
  <si>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</si>
  <si>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</si>
  <si>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</si>
  <si>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</si>
  <si>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</si>
  <si>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</si>
  <si>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</si>
  <si>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</si>
  <si>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</si>
  <si>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</si>
  <si>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</si>
  <si>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</si>
  <si>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</si>
  <si>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</si>
  <si>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</si>
  <si>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</si>
  <si>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</si>
  <si>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</si>
  <si>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</si>
  <si>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</si>
  <si>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</si>
  <si>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</si>
  <si>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</si>
  <si>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</si>
  <si>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</si>
  <si>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</si>
  <si>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</si>
  <si>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</si>
  <si>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</si>
  <si>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</si>
  <si>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</si>
  <si>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</si>
  <si>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</si>
  <si>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</si>
  <si>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</si>
  <si>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</si>
  <si>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</si>
  <si>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</si>
  <si>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</si>
  <si>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</si>
  <si>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</si>
  <si>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</si>
  <si>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</si>
  <si>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</si>
  <si>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</si>
  <si>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</si>
  <si>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</si>
  <si>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</si>
  <si>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</si>
  <si>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</si>
  <si>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</si>
  <si>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</si>
  <si>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</si>
  <si>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</si>
  <si>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</si>
  <si>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</si>
  <si>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</si>
  <si>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</si>
  <si>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</si>
  <si>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</si>
  <si>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</si>
  <si>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</si>
  <si>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</si>
  <si>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</si>
  <si>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</si>
  <si>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</si>
  <si>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</si>
  <si>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</si>
  <si>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</si>
  <si>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</si>
  <si>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</si>
  <si>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</si>
  <si>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</si>
  <si>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</si>
  <si>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</si>
  <si>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</si>
  <si>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</si>
  <si>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</si>
  <si>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</si>
  <si>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</si>
  <si>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</si>
  <si>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</si>
  <si>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</si>
  <si>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</si>
  <si>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</si>
  <si>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</si>
  <si>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</si>
  <si>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</si>
  <si>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</si>
  <si>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</si>
  <si>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</si>
  <si>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</si>
  <si>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</si>
  <si>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</si>
  <si>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</si>
  <si>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</si>
  <si>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</si>
  <si>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</si>
  <si>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</si>
  <si>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</si>
  <si>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</si>
  <si>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</si>
  <si>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</si>
  <si>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</si>
  <si>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</si>
  <si>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</si>
  <si>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</si>
  <si>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</si>
  <si>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</si>
  <si>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</si>
  <si>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</si>
  <si>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</si>
  <si>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</si>
  <si>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</si>
  <si>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</si>
  <si>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</si>
  <si>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</si>
  <si>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</si>
  <si>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</si>
  <si>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</si>
  <si>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</si>
  <si>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</si>
  <si>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</si>
  <si>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</si>
  <si>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</si>
  <si>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</si>
  <si>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</si>
  <si>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</si>
  <si>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</si>
  <si>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</si>
  <si>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</si>
  <si>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</si>
  <si>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</si>
  <si>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</si>
  <si>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</si>
  <si>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</si>
  <si>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</si>
  <si>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</si>
  <si>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</si>
  <si>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</si>
  <si>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</si>
  <si>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</si>
  <si>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</si>
  <si>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</si>
  <si>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</si>
  <si>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</si>
  <si>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</si>
  <si>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</si>
  <si>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</si>
  <si>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</si>
  <si>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</si>
  <si>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</si>
  <si>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</si>
  <si>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</si>
  <si>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</si>
  <si>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</si>
  <si>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</si>
  <si>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</si>
  <si>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</si>
  <si>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</si>
  <si>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</si>
  <si>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</si>
  <si>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</si>
  <si>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</si>
  <si>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</si>
  <si>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</si>
  <si>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</si>
  <si>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</si>
  <si>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</si>
  <si>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</si>
  <si>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</si>
  <si>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</si>
  <si>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</si>
  <si>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</si>
  <si>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</si>
  <si>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</si>
  <si>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</si>
  <si>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</si>
  <si>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</si>
  <si>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</si>
  <si>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</si>
  <si>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</si>
  <si>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</si>
  <si>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</si>
  <si>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</si>
  <si>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</si>
  <si>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</si>
  <si>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</si>
  <si>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</si>
  <si>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</si>
  <si>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</si>
  <si>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</si>
  <si>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</si>
  <si>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</si>
  <si>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</si>
  <si>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</si>
  <si>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</si>
  <si>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</si>
  <si>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</si>
  <si>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</si>
  <si>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</si>
  <si>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</si>
  <si>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</si>
  <si>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</si>
  <si>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</si>
  <si>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</si>
  <si>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</si>
  <si>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</si>
  <si>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</si>
  <si>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</si>
  <si>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</si>
  <si>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</si>
  <si>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</si>
  <si>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</si>
  <si>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</si>
  <si>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</si>
  <si>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</si>
  <si>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</si>
  <si>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</si>
  <si>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</si>
  <si>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</si>
  <si>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</si>
  <si>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</si>
  <si>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</si>
  <si>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</si>
  <si>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</si>
  <si>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</si>
  <si>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</si>
  <si>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</si>
  <si>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</si>
  <si>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</si>
  <si>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</si>
  <si>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</si>
  <si>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</si>
  <si>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</si>
  <si>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</si>
  <si>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</si>
  <si>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</si>
  <si>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</si>
  <si>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</si>
  <si>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</si>
  <si>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</si>
  <si>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</si>
  <si>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</si>
  <si>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</si>
  <si>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</si>
  <si>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</si>
  <si>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</si>
  <si>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</si>
  <si>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</si>
  <si>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</si>
  <si>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</si>
  <si>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</si>
  <si>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</si>
  <si>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</si>
  <si>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</si>
  <si>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</si>
  <si>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</si>
  <si>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</si>
  <si>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</si>
  <si>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</si>
  <si>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</si>
  <si>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</si>
  <si>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</si>
  <si>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</si>
  <si>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</si>
  <si>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</si>
  <si>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</si>
  <si>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</si>
  <si>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</si>
  <si>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</si>
  <si>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</si>
  <si>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</si>
  <si>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</si>
  <si>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</si>
  <si>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</si>
  <si>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</si>
  <si>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</si>
  <si>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</si>
  <si>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</si>
  <si>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</si>
  <si>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</si>
  <si>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</si>
  <si>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</si>
  <si>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</si>
  <si>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</si>
  <si>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</si>
  <si>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</si>
  <si>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</si>
  <si>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</si>
  <si>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</si>
  <si>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</si>
  <si>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</si>
  <si>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</si>
  <si>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</si>
  <si>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</si>
  <si>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</si>
  <si>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</si>
  <si>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</si>
  <si>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</si>
  <si>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</si>
  <si>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</si>
  <si>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</si>
  <si>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</si>
  <si>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</si>
  <si>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</si>
  <si>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</si>
  <si>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</si>
  <si>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</si>
  <si>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</si>
  <si>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</si>
  <si>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</si>
  <si>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</si>
  <si>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</si>
  <si>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</si>
  <si>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</si>
  <si>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</si>
  <si>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</si>
  <si>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</si>
  <si>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</si>
  <si>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</si>
  <si>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</si>
  <si>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</si>
  <si>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</si>
  <si>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</si>
  <si>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</si>
  <si>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</si>
  <si>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</si>
  <si>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</si>
  <si>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</si>
  <si>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</si>
  <si>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</si>
  <si>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</si>
  <si>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</si>
  <si>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</si>
  <si>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</si>
  <si>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</si>
  <si>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</si>
  <si>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</si>
  <si>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</si>
  <si>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</si>
  <si>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</si>
  <si>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</si>
  <si>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</si>
  <si>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</si>
  <si>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</si>
  <si>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</si>
  <si>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</si>
  <si>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</si>
  <si>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</si>
  <si>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</si>
  <si>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</si>
  <si>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</si>
  <si>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</si>
  <si>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</si>
  <si>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</si>
  <si>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</si>
  <si>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</si>
  <si>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</si>
  <si>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</si>
  <si>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</si>
  <si>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</si>
  <si>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</si>
  <si>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</si>
  <si>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</si>
  <si>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</si>
  <si>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</si>
  <si>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</si>
  <si>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</si>
  <si>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</si>
  <si>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</si>
  <si>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</si>
  <si>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</si>
  <si>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</si>
  <si>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</si>
  <si>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</si>
  <si>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</si>
  <si>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</si>
  <si>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</si>
  <si>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</si>
  <si>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</si>
  <si>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</si>
  <si>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</si>
  <si>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</si>
  <si>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</si>
  <si>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</si>
  <si>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</si>
  <si>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</si>
  <si>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</si>
  <si>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</si>
  <si>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</si>
  <si>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</si>
  <si>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</si>
  <si>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</si>
  <si>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</si>
  <si>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</si>
  <si>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</si>
  <si>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</si>
  <si>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</si>
  <si>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</si>
  <si>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</si>
  <si>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</si>
  <si>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</si>
  <si>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</si>
  <si>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</si>
  <si>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</si>
  <si>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</si>
  <si>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</si>
  <si>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</si>
  <si>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</si>
  <si>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</si>
  <si>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</si>
  <si>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</si>
  <si>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</si>
  <si>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</si>
  <si>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</si>
  <si>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</si>
  <si>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</si>
  <si>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</si>
  <si>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</si>
  <si>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</si>
  <si>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</si>
  <si>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</si>
  <si>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</si>
  <si>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</si>
  <si>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</si>
  <si>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</si>
  <si>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</si>
  <si>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</si>
  <si>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</si>
  <si>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</si>
  <si>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</si>
  <si>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</si>
  <si>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</si>
  <si>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</si>
  <si>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</si>
  <si>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</si>
  <si>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</si>
  <si>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</si>
  <si>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</si>
  <si>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</si>
  <si>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</si>
  <si>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</si>
  <si>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</si>
  <si>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</si>
  <si>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</si>
  <si>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</si>
  <si>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</si>
  <si>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</si>
  <si>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</si>
  <si>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</si>
  <si>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</si>
  <si>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</si>
  <si>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</si>
  <si>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</si>
  <si>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</si>
  <si>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</si>
  <si>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</si>
  <si>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</si>
  <si>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</si>
  <si>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</si>
  <si>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</si>
  <si>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</si>
  <si>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</si>
  <si>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</si>
  <si>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</si>
  <si>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</si>
  <si>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</si>
  <si>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</si>
  <si>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</si>
  <si>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</si>
  <si>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</si>
  <si>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</si>
  <si>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</si>
  <si>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</si>
  <si>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</si>
  <si>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</si>
  <si>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</si>
  <si>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</si>
  <si>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</si>
  <si>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</si>
  <si>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</si>
  <si>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</si>
  <si>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</si>
  <si>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</si>
  <si>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</si>
  <si>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</si>
  <si>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</si>
  <si>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</si>
  <si>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</si>
  <si>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</si>
  <si>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</si>
  <si>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</si>
  <si>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</si>
  <si>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</si>
  <si>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</si>
  <si>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</si>
  <si>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</si>
  <si>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</si>
  <si>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</si>
  <si>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</si>
  <si>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</si>
  <si>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</si>
  <si>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</si>
  <si>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</si>
  <si>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</si>
  <si>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</si>
  <si>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</si>
  <si>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</si>
  <si>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</si>
  <si>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</si>
  <si>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</si>
  <si>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</si>
  <si>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</si>
  <si>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</si>
  <si>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</si>
  <si>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</si>
  <si>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</si>
  <si>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</si>
  <si>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</si>
  <si>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</si>
  <si>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</si>
  <si>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</si>
  <si>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</si>
  <si>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</si>
  <si>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</si>
  <si>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</si>
  <si>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</si>
  <si>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</si>
  <si>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</si>
  <si>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</si>
  <si>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</si>
  <si>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</si>
  <si>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</si>
  <si>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</si>
  <si>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</si>
  <si>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</si>
  <si>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</si>
  <si>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</si>
  <si>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</si>
  <si>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</si>
  <si>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</si>
  <si>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</si>
  <si>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</si>
  <si>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</si>
  <si>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</si>
  <si>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</si>
  <si>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</si>
  <si>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</si>
  <si>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</si>
  <si>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</si>
  <si>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</si>
  <si>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</si>
  <si>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</si>
  <si>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</si>
  <si>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</si>
  <si>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</si>
  <si>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</si>
  <si>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</si>
  <si>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</si>
  <si>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</si>
  <si>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</si>
  <si>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</si>
  <si>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</si>
  <si>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</si>
  <si>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</si>
  <si>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</si>
  <si>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</si>
  <si>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</si>
  <si>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</si>
  <si>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</si>
  <si>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</si>
  <si>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</si>
  <si>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</si>
  <si>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</si>
  <si>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</si>
  <si>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</si>
  <si>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</si>
  <si>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</si>
  <si>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</si>
  <si>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</si>
  <si>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</si>
  <si>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</si>
  <si>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</si>
  <si>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</si>
  <si>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</si>
  <si>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</si>
  <si>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</si>
  <si>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</si>
  <si>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</si>
  <si>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</si>
  <si>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</si>
  <si>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</si>
  <si>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</si>
  <si>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</si>
  <si>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</si>
  <si>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</si>
  <si>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</si>
  <si>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</si>
  <si>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</si>
  <si>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</si>
  <si>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</si>
  <si>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</si>
  <si>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</si>
  <si>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</si>
  <si>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</si>
  <si>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</si>
  <si>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</si>
  <si>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</si>
  <si>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</si>
  <si>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</si>
  <si>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</si>
  <si>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</si>
  <si>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</si>
  <si>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</si>
  <si>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</si>
  <si>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</si>
  <si>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</si>
  <si>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</si>
  <si>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</si>
  <si>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</si>
  <si>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</si>
  <si>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</si>
  <si>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</si>
  <si>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</si>
  <si>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</si>
  <si>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</si>
  <si>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</si>
  <si>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</si>
  <si>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</si>
  <si>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</si>
  <si>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</si>
  <si>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</si>
  <si>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</si>
  <si>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</si>
  <si>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</si>
  <si>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</si>
  <si>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</si>
  <si>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</si>
  <si>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</si>
  <si>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</si>
  <si>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</si>
  <si>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</si>
  <si>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</si>
  <si>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</si>
  <si>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</si>
  <si>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</si>
  <si>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</si>
  <si>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</si>
  <si>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</si>
  <si>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</si>
  <si>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</si>
  <si>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</si>
  <si>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</si>
  <si>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</si>
  <si>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</si>
  <si>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</si>
  <si>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</si>
  <si>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</si>
  <si>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</si>
  <si>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</si>
  <si>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</si>
  <si>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</si>
  <si>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</si>
  <si>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</si>
  <si>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</si>
  <si>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</si>
  <si>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</si>
  <si>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</si>
  <si>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</si>
  <si>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</si>
  <si>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</si>
  <si>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</si>
  <si>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</si>
  <si>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</si>
  <si>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</si>
  <si>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</si>
  <si>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</si>
  <si>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</si>
  <si>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</si>
  <si>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</si>
  <si>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</si>
  <si>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</si>
  <si>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</si>
  <si>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</si>
  <si>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</si>
  <si>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</si>
  <si>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</si>
  <si>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</si>
  <si>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</si>
  <si>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</si>
  <si>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</si>
  <si>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</si>
  <si>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</si>
  <si>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</si>
  <si>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</si>
  <si>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</si>
  <si>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</si>
  <si>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</si>
  <si>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</si>
  <si>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</si>
  <si>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</si>
  <si>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</si>
  <si>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</si>
  <si>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</si>
  <si>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</si>
  <si>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</si>
  <si>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</si>
  <si>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</si>
  <si>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</si>
  <si>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</si>
  <si>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</si>
  <si>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</si>
  <si>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</si>
  <si>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</si>
  <si>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</si>
  <si>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</si>
  <si>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</si>
  <si>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</si>
  <si>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</si>
  <si>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</si>
  <si>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</si>
  <si>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</si>
  <si>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</si>
  <si>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</si>
  <si>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</si>
  <si>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</si>
  <si>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</si>
  <si>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</si>
  <si>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</si>
  <si>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</si>
  <si>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</si>
  <si>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</si>
  <si>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</si>
  <si>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</si>
  <si>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</si>
  <si>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</si>
  <si>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</si>
  <si>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</si>
  <si>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</si>
  <si>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</si>
  <si>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</si>
  <si>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</si>
  <si>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</si>
  <si>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</si>
  <si>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</si>
  <si>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</si>
  <si>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</si>
  <si>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</si>
  <si>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</si>
  <si>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</si>
  <si>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</si>
  <si>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</si>
  <si>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</si>
  <si>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</si>
  <si>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</si>
  <si>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</si>
  <si>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</si>
  <si>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</si>
  <si>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</si>
  <si>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</si>
  <si>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</si>
  <si>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</si>
  <si>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</si>
  <si>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</si>
  <si>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</si>
  <si>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</si>
  <si>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</si>
  <si>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</si>
  <si>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</si>
  <si>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</si>
  <si>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</si>
  <si>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</si>
  <si>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</si>
  <si>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</si>
  <si>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</si>
  <si>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</si>
  <si>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</si>
  <si>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</si>
  <si>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</si>
  <si>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</si>
  <si>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</si>
  <si>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</si>
  <si>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</si>
  <si>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</si>
  <si>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</si>
  <si>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</si>
  <si>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</si>
  <si>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</si>
  <si>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</si>
  <si>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</si>
  <si>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</si>
  <si>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</si>
  <si>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</si>
  <si>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</si>
  <si>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</si>
  <si>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</si>
  <si>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</si>
  <si>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</si>
  <si>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</si>
  <si>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</si>
  <si>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</si>
  <si>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</si>
  <si>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</si>
  <si>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</si>
  <si>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</si>
  <si>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</si>
  <si>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</si>
  <si>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</si>
  <si>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</si>
  <si>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</si>
  <si>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</si>
  <si>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</si>
  <si>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</si>
  <si>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</si>
  <si>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</si>
  <si>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</si>
  <si>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</si>
  <si>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</si>
  <si>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</si>
  <si>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</si>
  <si>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</si>
  <si>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</si>
  <si>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</si>
  <si>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</si>
  <si>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</si>
  <si>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</si>
  <si>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</si>
  <si>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</si>
  <si>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</si>
  <si>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</si>
  <si>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</si>
  <si>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</si>
  <si>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</si>
  <si>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</si>
  <si>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</si>
  <si>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</si>
  <si>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</si>
  <si>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</si>
  <si>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</si>
  <si>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</si>
  <si>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</si>
  <si>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</si>
  <si>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</si>
  <si>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</si>
  <si>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</si>
  <si>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</si>
  <si>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</si>
  <si>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</si>
  <si>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</si>
  <si>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</si>
  <si>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</si>
  <si>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</si>
  <si>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</si>
  <si>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</si>
  <si>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</si>
  <si>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</si>
  <si>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</si>
  <si>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</si>
  <si>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</si>
  <si>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</si>
  <si>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</si>
  <si>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</si>
  <si>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</si>
  <si>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</si>
  <si>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</si>
  <si>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</si>
  <si>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</si>
  <si>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</si>
  <si>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</si>
  <si>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</si>
  <si>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</si>
  <si>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</si>
  <si>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</si>
  <si>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</si>
  <si>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</si>
  <si>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</si>
  <si>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</si>
  <si>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</si>
  <si>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</si>
  <si>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</si>
  <si>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</si>
  <si>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</si>
  <si>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</si>
  <si>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</si>
  <si>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</si>
  <si>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</si>
  <si>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</si>
  <si>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</si>
  <si>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</si>
  <si>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</si>
  <si>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</si>
  <si>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</si>
  <si>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</si>
  <si>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</si>
  <si>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</si>
  <si>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</si>
  <si>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</si>
  <si>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</si>
  <si>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</si>
  <si>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</si>
  <si>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</si>
  <si>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</si>
  <si>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</si>
  <si>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</si>
  <si>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</si>
  <si>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</si>
  <si>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</si>
  <si>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</si>
  <si>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</si>
  <si>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</si>
  <si>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</si>
  <si>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</si>
  <si>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</si>
  <si>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</si>
  <si>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</si>
  <si>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</si>
  <si>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</si>
  <si>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</si>
  <si>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</si>
  <si>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</si>
  <si>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</si>
  <si>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</si>
  <si>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</si>
  <si>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</si>
  <si>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</si>
  <si>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</si>
  <si>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</si>
  <si>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</si>
  <si>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</si>
  <si>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</si>
  <si>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</si>
  <si>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</si>
  <si>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</si>
  <si>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</si>
  <si>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</si>
  <si>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</si>
  <si>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</si>
  <si>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</si>
  <si>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</si>
  <si>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</si>
  <si>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</si>
  <si>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</si>
  <si>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</si>
  <si>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</si>
  <si>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</si>
  <si>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</si>
  <si>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</si>
  <si>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</si>
  <si>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</si>
  <si>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</si>
  <si>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</si>
  <si>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</si>
  <si>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</si>
  <si>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</si>
  <si>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</si>
  <si>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</si>
  <si>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</si>
  <si>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</si>
  <si>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</si>
  <si>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</si>
  <si>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</si>
  <si>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</si>
  <si>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</si>
  <si>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</si>
  <si>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</si>
  <si>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</si>
  <si>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</si>
  <si>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</si>
  <si>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</si>
  <si>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</si>
  <si>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</si>
  <si>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</si>
  <si>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</si>
  <si>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</si>
  <si>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</si>
  <si>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</si>
  <si>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</si>
  <si>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</si>
  <si>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</si>
  <si>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</si>
  <si>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</si>
  <si>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</si>
  <si>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</si>
  <si>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</si>
  <si>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</si>
  <si>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</si>
  <si>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</si>
  <si>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</si>
  <si>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</si>
  <si>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</si>
  <si>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</si>
  <si>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</si>
  <si>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</si>
  <si>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</si>
  <si>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</si>
  <si>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</si>
  <si>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</si>
  <si>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</si>
  <si>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</si>
  <si>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</si>
  <si>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</si>
  <si>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</si>
  <si>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</si>
  <si>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</si>
  <si>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</si>
  <si>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</si>
  <si>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</si>
  <si>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</si>
  <si>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</si>
  <si>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</si>
  <si>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</si>
  <si>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</si>
  <si>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</si>
  <si>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</si>
  <si>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</si>
  <si>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</si>
  <si>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</si>
  <si>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</si>
  <si>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</si>
  <si>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</si>
  <si>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</si>
  <si>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</si>
  <si>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</si>
  <si>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</si>
  <si>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</si>
  <si>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</si>
  <si>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</si>
  <si>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</si>
  <si>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</si>
  <si>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</si>
  <si>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</si>
  <si>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</si>
  <si>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</si>
  <si>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</si>
  <si>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</si>
  <si>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</si>
  <si>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</si>
  <si>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</si>
  <si>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</si>
  <si>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</si>
  <si>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</si>
  <si>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</si>
  <si>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</si>
  <si>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</si>
  <si>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</si>
  <si>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</si>
  <si>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</si>
  <si>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</si>
  <si>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</si>
  <si>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</si>
  <si>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</si>
  <si>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</si>
  <si>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</si>
  <si>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</si>
  <si>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</si>
  <si>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</si>
  <si>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</si>
  <si>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</si>
  <si>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</si>
  <si>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</si>
  <si>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</si>
  <si>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</si>
  <si>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</si>
  <si>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</si>
  <si>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</si>
  <si>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</si>
  <si>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</si>
  <si>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</si>
  <si>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</si>
  <si>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</si>
  <si>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</si>
  <si>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</si>
  <si>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</si>
  <si>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</si>
  <si>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</si>
  <si>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</si>
  <si>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</si>
  <si>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</si>
  <si>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</si>
  <si>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</si>
  <si>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</si>
  <si>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</si>
  <si>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</si>
  <si>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</si>
  <si>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</si>
  <si>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</si>
  <si>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</si>
  <si>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</si>
  <si>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</si>
  <si>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</si>
  <si>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</si>
  <si>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</si>
  <si>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</si>
  <si>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</si>
  <si>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</si>
  <si>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</si>
  <si>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</si>
  <si>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</si>
  <si>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</si>
  <si>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</si>
  <si>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</si>
  <si>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</si>
  <si>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</si>
  <si>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</si>
  <si>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</si>
  <si>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</si>
  <si>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</si>
  <si>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</si>
  <si>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</si>
  <si>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</si>
  <si>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</si>
  <si>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</si>
  <si>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</si>
  <si>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</si>
  <si>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</si>
  <si>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</si>
  <si>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</si>
  <si>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</si>
  <si>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</si>
  <si>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</si>
  <si>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</si>
  <si>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</si>
  <si>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</si>
  <si>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</si>
  <si>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</si>
  <si>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</si>
  <si>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</si>
  <si>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</si>
  <si>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</si>
  <si>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</si>
  <si>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</si>
  <si>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</si>
  <si>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</si>
  <si>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</si>
  <si>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</si>
  <si>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</si>
  <si>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</si>
  <si>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</si>
  <si>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</si>
  <si>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</si>
  <si>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</si>
  <si>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</si>
  <si>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</si>
  <si>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</si>
  <si>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</si>
  <si>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</si>
  <si>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</si>
  <si>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</si>
  <si>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</si>
  <si>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</si>
  <si>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</si>
  <si>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</si>
  <si>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</si>
  <si>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</si>
  <si>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</si>
  <si>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</si>
  <si>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</si>
  <si>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</si>
  <si>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</si>
  <si>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</si>
  <si>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</si>
  <si>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</si>
  <si>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</si>
  <si>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</si>
  <si>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</si>
  <si>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</si>
  <si>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</si>
  <si>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</si>
  <si>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</si>
  <si>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</si>
  <si>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</si>
  <si>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</si>
  <si>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</si>
  <si>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</si>
  <si>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</si>
  <si>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</si>
  <si>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</si>
  <si>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</si>
  <si>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</si>
  <si>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</si>
  <si>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</si>
  <si>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</si>
  <si>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</si>
  <si>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</si>
  <si>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</si>
  <si>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</si>
  <si>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</si>
  <si>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</si>
  <si>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</si>
  <si>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</si>
  <si>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</si>
  <si>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</si>
  <si>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</si>
  <si>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</si>
  <si>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</si>
  <si>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</si>
  <si>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</si>
  <si>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</si>
  <si>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</si>
  <si>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</si>
  <si>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</si>
  <si>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</si>
  <si>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</si>
  <si>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</si>
  <si>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</si>
  <si>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</si>
  <si>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</si>
  <si>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</si>
  <si>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</si>
  <si>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</si>
  <si>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</si>
  <si>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</si>
  <si>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</si>
  <si>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</si>
  <si>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</si>
  <si>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</si>
  <si>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</si>
  <si>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</si>
  <si>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</si>
  <si>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</si>
  <si>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</si>
  <si>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</si>
  <si>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</si>
  <si>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</si>
  <si>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</si>
  <si>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</si>
  <si>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</si>
  <si>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</si>
  <si>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</si>
  <si>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</si>
  <si>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</si>
  <si>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</si>
  <si>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</si>
  <si>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</si>
  <si>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</si>
  <si>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</si>
  <si>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</si>
  <si>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</si>
  <si>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</si>
  <si>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</si>
  <si>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</si>
  <si>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</si>
  <si>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</si>
  <si>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</si>
  <si>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</si>
  <si>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</si>
  <si>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</si>
  <si>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</si>
  <si>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</si>
  <si>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</si>
  <si>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</si>
  <si>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</si>
  <si>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</si>
  <si>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</si>
  <si>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</si>
  <si>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</si>
  <si>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</si>
  <si>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</si>
  <si>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</si>
  <si>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</si>
  <si>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</si>
  <si>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</si>
  <si>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</si>
  <si>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</si>
  <si>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</si>
  <si>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</si>
  <si>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</si>
  <si>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</si>
  <si>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</si>
  <si>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</si>
  <si>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</si>
  <si>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</si>
  <si>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</si>
  <si>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</si>
  <si>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</si>
  <si>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</si>
  <si>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</si>
  <si>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</si>
  <si>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</si>
  <si>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</si>
  <si>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</si>
  <si>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</si>
  <si>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</si>
  <si>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</si>
  <si>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</si>
  <si>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</si>
  <si>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</si>
  <si>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</si>
  <si>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</si>
  <si>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</si>
  <si>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</si>
  <si>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</si>
  <si>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</si>
  <si>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</si>
  <si>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</si>
  <si>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</si>
  <si>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</si>
  <si>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</si>
  <si>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</si>
  <si>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</si>
  <si>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</si>
  <si>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</si>
  <si>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</si>
  <si>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</si>
  <si>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</si>
  <si>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</si>
  <si>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</si>
  <si>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</si>
  <si>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</si>
  <si>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</si>
  <si>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</si>
  <si>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</si>
  <si>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</si>
  <si>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</si>
  <si>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</si>
  <si>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</si>
  <si>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</si>
  <si>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</si>
  <si>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</si>
  <si>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</si>
  <si>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</si>
  <si>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</si>
  <si>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</si>
  <si>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</si>
  <si>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</si>
  <si>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</si>
  <si>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</si>
  <si>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</si>
  <si>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</si>
  <si>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</si>
  <si>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</si>
  <si>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</si>
  <si>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</si>
  <si>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</si>
  <si>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</si>
  <si>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</si>
  <si>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</si>
  <si>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</si>
  <si>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</si>
  <si>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</si>
  <si>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</si>
  <si>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</si>
  <si>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</si>
  <si>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</si>
  <si>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</si>
  <si>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</si>
  <si>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</si>
  <si>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</si>
  <si>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</si>
  <si>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</si>
  <si>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</si>
  <si>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</si>
  <si>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</si>
  <si>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</si>
  <si>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</si>
  <si>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</si>
  <si>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</si>
  <si>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</si>
  <si>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</si>
  <si>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</si>
  <si>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</si>
  <si>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</si>
  <si>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</si>
  <si>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</si>
  <si>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</si>
  <si>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</si>
  <si>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</si>
  <si>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</si>
  <si>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</si>
  <si>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</si>
  <si>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</si>
  <si>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</si>
  <si>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</si>
  <si>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</si>
  <si>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</si>
  <si>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</si>
  <si>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</si>
  <si>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</si>
  <si>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</si>
  <si>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</si>
  <si>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</si>
  <si>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</si>
  <si>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</si>
  <si>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</si>
  <si>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</si>
  <si>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</si>
  <si>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</si>
  <si>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</si>
  <si>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</si>
  <si>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</si>
  <si>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</si>
  <si>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</si>
  <si>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</si>
  <si>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</si>
  <si>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</si>
  <si>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</si>
  <si>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</si>
  <si>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</si>
  <si>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</si>
  <si>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</si>
  <si>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</si>
  <si>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</si>
  <si>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</si>
  <si>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</si>
  <si>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</si>
  <si>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</si>
  <si>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</si>
  <si>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</si>
  <si>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</si>
  <si>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</si>
  <si>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</si>
  <si>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</si>
  <si>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</si>
  <si>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</si>
  <si>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</si>
  <si>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</si>
  <si>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</si>
  <si>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</si>
  <si>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</si>
  <si>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</si>
  <si>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</si>
  <si>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</si>
  <si>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</si>
  <si>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</si>
  <si>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</si>
  <si>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</si>
  <si>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</si>
  <si>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</si>
  <si>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</si>
  <si>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</si>
  <si>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</si>
  <si>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</si>
  <si>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</si>
  <si>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</si>
  <si>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</si>
  <si>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</si>
  <si>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</si>
  <si>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</si>
  <si>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</si>
  <si>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</si>
  <si>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</si>
  <si>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</si>
  <si>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</si>
  <si>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</si>
  <si>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</si>
  <si>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</si>
  <si>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</si>
  <si>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</si>
  <si>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</si>
  <si>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</si>
  <si>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</si>
  <si>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</si>
  <si>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</si>
  <si>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</si>
  <si>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</si>
  <si>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</si>
  <si>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</si>
  <si>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</si>
  <si>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</si>
  <si>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</si>
  <si>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</si>
  <si>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</si>
  <si>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</si>
  <si>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</si>
  <si>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</si>
  <si>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</si>
  <si>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</si>
  <si>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</si>
  <si>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</si>
  <si>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</si>
  <si>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</si>
  <si>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</si>
  <si>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</si>
  <si>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</si>
  <si>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</si>
  <si>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</si>
  <si>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</si>
  <si>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</si>
  <si>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</si>
  <si>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</si>
  <si>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</si>
  <si>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</si>
  <si>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</si>
  <si>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</si>
  <si>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</si>
  <si>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</si>
  <si>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</si>
  <si>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</si>
  <si>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</si>
  <si>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</si>
  <si>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</si>
  <si>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</si>
  <si>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</si>
  <si>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</si>
  <si>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</si>
  <si>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</si>
  <si>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</si>
  <si>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</si>
  <si>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</si>
  <si>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</si>
  <si>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</si>
  <si>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</si>
  <si>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</si>
  <si>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</si>
  <si>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</si>
  <si>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</si>
  <si>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</si>
  <si>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</si>
  <si>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</si>
  <si>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</si>
  <si>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</si>
  <si>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</si>
  <si>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</si>
  <si>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</si>
  <si>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</si>
  <si>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</si>
  <si>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</si>
  <si>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</si>
  <si>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</si>
  <si>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</si>
  <si>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</si>
  <si>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</si>
  <si>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</si>
  <si>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</si>
  <si>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</si>
  <si>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</si>
  <si>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</si>
  <si>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</si>
  <si>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</si>
  <si>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</si>
  <si>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</si>
  <si>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</si>
  <si>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</si>
  <si>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</si>
  <si>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</si>
  <si>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</si>
  <si>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</si>
  <si>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</si>
  <si>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</si>
  <si>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</si>
  <si>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</si>
  <si>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</si>
  <si>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</si>
  <si>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</si>
  <si>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</si>
  <si>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</si>
  <si>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</si>
  <si>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</si>
  <si>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</si>
  <si>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</si>
  <si>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</si>
  <si>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</si>
  <si>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</si>
  <si>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</si>
  <si>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</si>
  <si>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</si>
  <si>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</si>
  <si>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</si>
  <si>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</si>
  <si>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</si>
  <si>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</si>
  <si>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</si>
  <si>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</si>
  <si>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</si>
  <si>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</si>
  <si>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</si>
  <si>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</si>
  <si>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</si>
  <si>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</si>
  <si>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</si>
  <si>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</si>
  <si>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</si>
  <si>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</si>
  <si>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</si>
  <si>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</si>
  <si>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</si>
  <si>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</si>
  <si>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</si>
  <si>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</si>
  <si>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</si>
  <si>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</si>
  <si>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</si>
  <si>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</si>
  <si>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</si>
  <si>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</si>
  <si>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</si>
  <si>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</si>
  <si>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</si>
  <si>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</si>
  <si>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</si>
  <si>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</si>
  <si>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</si>
  <si>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</si>
  <si>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</si>
  <si>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</si>
  <si>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</si>
  <si>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</si>
  <si>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</si>
  <si>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</si>
  <si>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</si>
  <si>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</si>
  <si>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</si>
  <si>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</si>
  <si>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</si>
  <si>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</si>
  <si>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</si>
  <si>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</si>
  <si>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</si>
  <si>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</si>
  <si>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</si>
  <si>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</si>
  <si>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</si>
  <si>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</si>
  <si>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</si>
  <si>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</si>
  <si>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</si>
  <si>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</si>
  <si>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</si>
  <si>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</si>
  <si>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</si>
  <si>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</si>
  <si>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</si>
  <si>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</si>
  <si>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</si>
  <si>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</si>
  <si>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</si>
  <si>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</si>
  <si>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</si>
  <si>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</si>
  <si>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</si>
  <si>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</si>
  <si>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</si>
  <si>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</si>
  <si>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</si>
  <si>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</si>
  <si>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</si>
  <si>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</si>
  <si>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</si>
  <si>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</si>
  <si>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</si>
  <si>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</si>
  <si>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</si>
  <si>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</si>
  <si>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</si>
  <si>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</si>
  <si>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</si>
  <si>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</si>
  <si>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</si>
  <si>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</si>
  <si>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</si>
  <si>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</si>
  <si>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</si>
  <si>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</si>
  <si>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</si>
  <si>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</si>
  <si>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</si>
  <si>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</si>
  <si>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</si>
  <si>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</si>
  <si>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</si>
  <si>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</si>
  <si>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</si>
  <si>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</si>
  <si>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</si>
  <si>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</si>
  <si>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</si>
  <si>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</si>
  <si>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</si>
  <si>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</si>
  <si>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</si>
  <si>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</si>
  <si>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</si>
  <si>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</si>
  <si>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</si>
  <si>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</si>
  <si>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</si>
  <si>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</si>
  <si>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</si>
  <si>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</si>
  <si>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</si>
  <si>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</si>
  <si>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</si>
  <si>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</si>
  <si>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</si>
  <si>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</si>
  <si>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</si>
  <si>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</si>
  <si>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</si>
  <si>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</si>
  <si>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</si>
  <si>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</si>
  <si>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</si>
  <si>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</si>
  <si>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</si>
  <si>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</si>
  <si>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</si>
  <si>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</si>
  <si>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</si>
  <si>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</si>
  <si>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</si>
  <si>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</si>
  <si>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</si>
  <si>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</si>
  <si>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</si>
  <si>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</si>
  <si>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</si>
  <si>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</si>
  <si>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</si>
  <si>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</si>
  <si>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</si>
  <si>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</si>
  <si>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</si>
  <si>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</si>
  <si>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</si>
  <si>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</si>
  <si>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</si>
  <si>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</si>
  <si>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</si>
  <si>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</si>
  <si>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</si>
  <si>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</si>
  <si>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</si>
  <si>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</si>
  <si>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</si>
  <si>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</si>
  <si>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</si>
  <si>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</si>
  <si>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</si>
  <si>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</si>
  <si>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</si>
  <si>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</si>
  <si>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</si>
  <si>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</si>
  <si>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</si>
  <si>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</si>
  <si>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</si>
  <si>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</si>
  <si>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</si>
  <si>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</si>
  <si>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</si>
  <si>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</si>
  <si>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</si>
  <si>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</si>
  <si>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</si>
  <si>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</si>
  <si>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</si>
  <si>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</si>
  <si>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</si>
  <si>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</si>
  <si>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</si>
  <si>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</si>
  <si>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</si>
  <si>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</si>
  <si>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</si>
  <si>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</si>
  <si>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</si>
  <si>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</si>
  <si>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</si>
  <si>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</si>
  <si>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</si>
  <si>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</si>
  <si>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</si>
  <si>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</si>
  <si>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</si>
  <si>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</si>
  <si>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</si>
  <si>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</si>
  <si>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</si>
  <si>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</si>
  <si>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</si>
  <si>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</si>
  <si>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</si>
  <si>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</si>
  <si>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</si>
  <si>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</si>
  <si>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</si>
  <si>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</si>
  <si>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</si>
  <si>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</si>
  <si>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</si>
  <si>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</si>
  <si>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</si>
  <si>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</si>
  <si>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</si>
  <si>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</si>
  <si>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</si>
  <si>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</si>
  <si>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</si>
  <si>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</si>
  <si>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</si>
  <si>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</si>
  <si>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</si>
  <si>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</si>
  <si>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</si>
  <si>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</si>
  <si>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</si>
  <si>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</si>
  <si>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</si>
  <si>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</si>
  <si>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</si>
  <si>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</si>
  <si>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</si>
  <si>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</si>
  <si>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</si>
  <si>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</si>
  <si>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</si>
  <si>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</si>
  <si>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</si>
  <si>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</si>
  <si>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</si>
  <si>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</si>
  <si>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</si>
  <si>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</si>
  <si>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</si>
  <si>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</si>
  <si>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</si>
  <si>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</si>
  <si>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</si>
  <si>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</si>
  <si>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</si>
  <si>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</si>
  <si>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</si>
  <si>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</si>
  <si>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</si>
  <si>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</si>
  <si>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</si>
  <si>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</si>
  <si>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</si>
  <si>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</si>
  <si>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</si>
  <si>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</si>
  <si>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</si>
  <si>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</si>
  <si>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</si>
  <si>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</si>
  <si>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</si>
  <si>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</si>
  <si>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</si>
  <si>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</si>
  <si>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</si>
  <si>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</si>
  <si>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</si>
  <si>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</si>
  <si>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</si>
  <si>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</si>
  <si>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</si>
  <si>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</si>
  <si>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</si>
  <si>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</si>
  <si>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</si>
  <si>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</si>
  <si>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</si>
  <si>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</si>
  <si>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</si>
  <si>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</si>
  <si>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</si>
  <si>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</si>
  <si>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</si>
  <si>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</si>
  <si>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</si>
  <si>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</si>
  <si>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</si>
  <si>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</si>
  <si>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</si>
  <si>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</si>
  <si>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</si>
  <si>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</si>
  <si>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</si>
  <si>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</si>
  <si>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</si>
  <si>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</si>
  <si>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</si>
  <si>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</si>
  <si>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</si>
  <si>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</si>
  <si>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</si>
  <si>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</si>
  <si>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</si>
  <si>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</si>
  <si>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</si>
  <si>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</si>
  <si>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</si>
  <si>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</si>
  <si>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</si>
  <si>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</si>
  <si>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</si>
  <si>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</si>
  <si>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</si>
  <si>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</si>
  <si>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</si>
  <si>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</si>
  <si>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</si>
  <si>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</si>
  <si>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</si>
  <si>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</si>
  <si>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</si>
  <si>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</si>
  <si>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</si>
  <si>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</si>
  <si>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</si>
  <si>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</si>
  <si>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</si>
  <si>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</si>
  <si>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</si>
  <si>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</si>
  <si>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</si>
  <si>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</si>
  <si>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</si>
  <si>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</si>
  <si>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</si>
  <si>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</si>
  <si>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</si>
  <si>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</si>
  <si>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</si>
  <si>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</si>
  <si>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</si>
  <si>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</si>
  <si>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</si>
  <si>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</si>
  <si>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</si>
  <si>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</si>
  <si>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</si>
  <si>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</si>
  <si>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</si>
  <si>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</si>
  <si>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</si>
  <si>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</si>
  <si>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</si>
  <si>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</si>
  <si>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</si>
  <si>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</si>
  <si>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</si>
  <si>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</si>
  <si>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</si>
  <si>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</si>
  <si>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</si>
  <si>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</si>
  <si>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</si>
  <si>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</si>
  <si>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</si>
  <si>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</si>
  <si>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</si>
  <si>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</si>
  <si>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</si>
  <si>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</si>
  <si>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</si>
  <si>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</si>
  <si>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</si>
  <si>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</si>
  <si>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</si>
  <si>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</si>
  <si>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</si>
  <si>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</si>
  <si>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</si>
  <si>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</si>
  <si>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</si>
  <si>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</si>
  <si>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</si>
  <si>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</si>
  <si>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</si>
  <si>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</si>
  <si>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</si>
  <si>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</si>
  <si>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</si>
  <si>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</si>
  <si>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</si>
  <si>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</si>
  <si>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</si>
  <si>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</si>
  <si>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</si>
  <si>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</si>
  <si>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</si>
  <si>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</si>
  <si>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</si>
  <si>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</si>
  <si>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</si>
  <si>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</si>
  <si>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</si>
  <si>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</si>
  <si>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</si>
  <si>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</si>
  <si>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</si>
  <si>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</si>
  <si>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</si>
  <si>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</si>
  <si>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</si>
  <si>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</si>
  <si>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</si>
  <si>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</si>
  <si>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</si>
  <si>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</si>
  <si>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</si>
  <si>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</si>
  <si>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</si>
  <si>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</si>
  <si>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</si>
  <si>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</si>
  <si>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</si>
  <si>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</si>
  <si>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</si>
  <si>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</si>
  <si>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</si>
  <si>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</si>
  <si>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</si>
  <si>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</si>
  <si>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</si>
  <si>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</si>
  <si>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</si>
  <si>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</si>
  <si>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</si>
  <si>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</si>
  <si>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</si>
  <si>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</si>
  <si>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</si>
  <si>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</si>
  <si>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</si>
  <si>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</si>
  <si>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</si>
  <si>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</si>
  <si>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</si>
  <si>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</si>
  <si>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</si>
  <si>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</si>
  <si>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</si>
  <si>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</si>
  <si>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</si>
  <si>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</si>
  <si>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</si>
  <si>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</si>
  <si>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</si>
  <si>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</si>
  <si>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</si>
  <si>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</si>
  <si>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</si>
  <si>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</si>
  <si>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</si>
  <si>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</si>
  <si>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</si>
  <si>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</si>
  <si>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</si>
  <si>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</si>
  <si>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</si>
  <si>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</si>
  <si>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</si>
  <si>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</si>
  <si>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</si>
  <si>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</si>
  <si>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</si>
  <si>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</si>
  <si>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</si>
  <si>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</si>
  <si>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</si>
  <si>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</si>
  <si>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</si>
  <si>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</si>
  <si>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</si>
  <si>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</si>
  <si>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</si>
  <si>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</si>
  <si>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</si>
  <si>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</si>
  <si>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</si>
  <si>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</si>
  <si>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</si>
  <si>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</si>
  <si>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</si>
  <si>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</si>
  <si>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</si>
  <si>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</si>
  <si>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</si>
  <si>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</si>
  <si>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</si>
  <si>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</si>
  <si>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</si>
  <si>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</si>
  <si>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</si>
  <si>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</si>
  <si>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</si>
  <si>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</si>
  <si>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</si>
  <si>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</si>
  <si>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</si>
  <si>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</si>
  <si>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</si>
  <si>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</si>
  <si>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</si>
  <si>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</si>
  <si>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</si>
  <si>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</si>
  <si>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</si>
  <si>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</si>
  <si>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</si>
  <si>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</si>
  <si>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</si>
  <si>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</si>
  <si>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</si>
  <si>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</si>
  <si>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</si>
  <si>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</si>
  <si>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</si>
  <si>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</si>
  <si>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</si>
  <si>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</si>
  <si>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</si>
  <si>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</si>
  <si>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</si>
  <si>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</si>
  <si>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</si>
  <si>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</si>
  <si>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</si>
  <si>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</si>
  <si>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</si>
  <si>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</si>
  <si>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</si>
  <si>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</si>
  <si>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</si>
  <si>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</si>
  <si>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</si>
  <si>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</si>
  <si>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</si>
  <si>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</si>
  <si>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</si>
  <si>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</si>
  <si>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</si>
  <si>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</si>
  <si>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</si>
  <si>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</si>
  <si>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</si>
  <si>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</si>
  <si>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</si>
  <si>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</si>
  <si>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</si>
  <si>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</si>
  <si>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</si>
  <si>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</si>
  <si>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</si>
  <si>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</si>
  <si>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</si>
  <si>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</si>
  <si>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</si>
  <si>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</si>
  <si>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</si>
  <si>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</si>
  <si>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</si>
  <si>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</si>
  <si>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</si>
  <si>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</si>
  <si>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</si>
  <si>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</si>
  <si>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</si>
  <si>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</si>
  <si>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</si>
  <si>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</si>
  <si>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</si>
  <si>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</si>
  <si>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</si>
  <si>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</si>
  <si>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</si>
  <si>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</si>
  <si>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</si>
  <si>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</si>
  <si>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</si>
  <si>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</si>
  <si>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</si>
  <si>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</si>
  <si>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</si>
  <si>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</si>
  <si>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</si>
  <si>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</si>
  <si>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</si>
  <si>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</si>
  <si>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</si>
  <si>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</si>
  <si>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</si>
  <si>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</si>
  <si>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</si>
  <si>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</si>
  <si>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</si>
  <si>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</si>
  <si>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</si>
  <si>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</si>
  <si>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</si>
  <si>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</si>
  <si>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</si>
  <si>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</si>
  <si>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</si>
  <si>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</si>
  <si>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</si>
  <si>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</si>
  <si>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</si>
  <si>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</si>
  <si>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</si>
  <si>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</si>
  <si>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</si>
  <si>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</si>
  <si>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</si>
  <si>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</si>
  <si>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</si>
  <si>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</si>
  <si>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</si>
  <si>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</si>
  <si>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</si>
  <si>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</si>
  <si>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</si>
  <si>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</si>
  <si>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</si>
  <si>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</si>
  <si>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</si>
  <si>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</si>
  <si>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</si>
  <si>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</si>
  <si>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</si>
  <si>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</si>
  <si>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</si>
  <si>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</si>
  <si>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</si>
  <si>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</si>
  <si>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</si>
  <si>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</si>
  <si>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</si>
  <si>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</si>
  <si>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</si>
  <si>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</si>
  <si>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</si>
  <si>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</si>
  <si>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</si>
  <si>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</si>
  <si>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</si>
  <si>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</si>
  <si>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</si>
  <si>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</si>
  <si>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</si>
  <si>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</si>
  <si>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</si>
  <si>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</si>
  <si>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</si>
  <si>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</si>
  <si>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</si>
  <si>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</si>
  <si>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</si>
  <si>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</si>
  <si>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</si>
  <si>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</si>
  <si>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</si>
  <si>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</si>
  <si>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</si>
  <si>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</si>
  <si>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</si>
  <si>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</si>
  <si>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</si>
  <si>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</si>
  <si>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</si>
  <si>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</si>
  <si>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</si>
  <si>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</si>
  <si>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</si>
  <si>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</si>
  <si>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</si>
  <si>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</si>
  <si>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</si>
  <si>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</si>
  <si>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</si>
  <si>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</si>
  <si>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</si>
  <si>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</si>
  <si>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</si>
  <si>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</si>
  <si>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</si>
  <si>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</si>
  <si>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</si>
  <si>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</si>
  <si>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</si>
  <si>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</si>
  <si>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</si>
  <si>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</si>
  <si>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</si>
  <si>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</si>
  <si>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</si>
  <si>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</si>
  <si>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</si>
  <si>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</si>
  <si>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</si>
  <si>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</si>
  <si>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</si>
  <si>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</si>
  <si>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</si>
  <si>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</si>
  <si>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</si>
  <si>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</si>
  <si>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</si>
  <si>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</si>
  <si>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</si>
  <si>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</si>
  <si>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</si>
  <si>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</si>
  <si>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</si>
  <si>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</si>
  <si>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</si>
  <si>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</si>
  <si>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</si>
  <si>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</si>
  <si>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</si>
  <si>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</si>
  <si>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</si>
  <si>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</si>
  <si>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</si>
  <si>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</si>
  <si>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</si>
  <si>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</si>
  <si>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</si>
  <si>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</si>
  <si>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</si>
  <si>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</si>
  <si>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</si>
  <si>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</si>
  <si>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</si>
  <si>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</si>
  <si>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</si>
  <si>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</si>
  <si>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</si>
  <si>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</si>
  <si>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</si>
  <si>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</si>
  <si>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</si>
  <si>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</si>
  <si>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</si>
  <si>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</si>
  <si>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</si>
  <si>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</si>
  <si>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</si>
  <si>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</si>
  <si>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</si>
  <si>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</si>
  <si>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</si>
  <si>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</si>
  <si>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</si>
  <si>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</si>
  <si>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</si>
  <si>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</si>
  <si>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</si>
  <si>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</si>
  <si>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</si>
  <si>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</si>
  <si>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</si>
  <si>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</si>
  <si>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</si>
  <si>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</si>
  <si>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</si>
  <si>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</si>
  <si>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</si>
  <si>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</si>
  <si>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</si>
  <si>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</si>
  <si>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</si>
  <si>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</si>
  <si>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</si>
  <si>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</si>
  <si>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</si>
  <si>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</si>
  <si>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</si>
  <si>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</si>
  <si>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</si>
  <si>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</si>
  <si>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</si>
  <si>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</si>
  <si>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</si>
  <si>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</si>
  <si>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</si>
  <si>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</si>
  <si>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</si>
  <si>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</si>
  <si>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</si>
  <si>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</si>
  <si>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</si>
  <si>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</si>
  <si>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</si>
  <si>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</si>
  <si>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</si>
  <si>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</si>
  <si>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</si>
  <si>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</si>
  <si>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</si>
  <si>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</si>
  <si>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</si>
  <si>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</si>
  <si>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</si>
  <si>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</si>
  <si>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</si>
  <si>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</si>
  <si>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</si>
  <si>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</si>
  <si>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</si>
  <si>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</si>
  <si>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</si>
  <si>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</si>
  <si>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</si>
  <si>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</si>
  <si>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</si>
  <si>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</si>
  <si>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</si>
  <si>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</si>
  <si>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</si>
  <si>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</si>
  <si>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</si>
  <si>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</si>
  <si>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</si>
  <si>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</si>
  <si>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</si>
  <si>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</si>
  <si>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</si>
  <si>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</si>
  <si>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</si>
  <si>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</si>
  <si>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</si>
  <si>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</si>
  <si>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</si>
  <si>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</si>
  <si>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</si>
  <si>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</si>
  <si>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</si>
  <si>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</si>
  <si>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</si>
  <si>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</si>
  <si>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</si>
  <si>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</si>
  <si>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</si>
  <si>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</si>
  <si>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</si>
  <si>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</si>
  <si>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</si>
  <si>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</si>
  <si>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</si>
  <si>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</si>
  <si>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</si>
  <si>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</si>
  <si>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</si>
  <si>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</si>
  <si>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</si>
  <si>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</si>
  <si>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</si>
  <si>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</si>
  <si>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</si>
  <si>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</si>
  <si>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</si>
  <si>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</si>
  <si>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</si>
  <si>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</si>
  <si>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</si>
  <si>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</si>
  <si>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</si>
  <si>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</si>
  <si>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</si>
  <si>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</si>
  <si>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</si>
  <si>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</si>
  <si>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</si>
  <si>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</si>
  <si>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</si>
  <si>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</si>
  <si>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</si>
  <si>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</si>
  <si>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</si>
  <si>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</si>
  <si>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</si>
  <si>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</si>
  <si>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</si>
  <si>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</si>
  <si>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</si>
  <si>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</si>
  <si>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</si>
  <si>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</si>
  <si>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</si>
  <si>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</si>
  <si>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</si>
  <si>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</si>
  <si>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</si>
  <si>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</si>
  <si>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</si>
  <si>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</si>
  <si>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</si>
  <si>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</si>
  <si>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</si>
  <si>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</si>
  <si>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</si>
  <si>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</si>
  <si>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</si>
  <si>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</si>
  <si>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</si>
  <si>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</si>
  <si>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</si>
  <si>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</si>
  <si>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</si>
  <si>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</si>
  <si>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</si>
  <si>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</si>
  <si>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</si>
  <si>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</si>
  <si>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</si>
  <si>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</si>
  <si>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</si>
  <si>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</si>
  <si>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</si>
  <si>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</si>
  <si>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</si>
  <si>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</si>
  <si>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</si>
  <si>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</si>
  <si>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</si>
  <si>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</si>
  <si>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</si>
  <si>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</si>
  <si>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</si>
  <si>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</si>
  <si>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</si>
  <si>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</si>
  <si>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</si>
  <si>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</si>
  <si>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</si>
  <si>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</si>
  <si>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</si>
  <si>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</si>
  <si>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</si>
  <si>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</si>
  <si>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</si>
  <si>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</si>
  <si>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</si>
  <si>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</si>
  <si>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</si>
  <si>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</si>
  <si>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</si>
  <si>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</si>
  <si>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</si>
  <si>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</si>
  <si>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</si>
  <si>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</si>
  <si>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</si>
  <si>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</si>
  <si>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</si>
  <si>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</si>
  <si>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</si>
  <si>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</si>
  <si>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</si>
  <si>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</si>
  <si>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</si>
  <si>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</si>
  <si>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</si>
  <si>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</si>
  <si>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</si>
  <si>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</si>
  <si>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</si>
  <si>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</si>
  <si>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</si>
  <si>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</si>
  <si>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</si>
  <si>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</si>
  <si>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</si>
  <si>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</si>
  <si>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</si>
  <si>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</si>
  <si>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</si>
  <si>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</si>
  <si>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</si>
  <si>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</si>
  <si>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</si>
  <si>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</si>
  <si>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</si>
  <si>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</si>
  <si>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</si>
  <si>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</si>
  <si>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</si>
  <si>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</si>
  <si>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</si>
  <si>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</si>
  <si>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</si>
  <si>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</si>
  <si>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</si>
  <si>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</si>
  <si>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</si>
  <si>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</si>
  <si>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</si>
  <si>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</si>
  <si>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</si>
  <si>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</si>
  <si>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</si>
  <si>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</si>
  <si>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</si>
  <si>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</si>
  <si>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</si>
  <si>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</si>
  <si>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</si>
  <si>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</si>
  <si>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</si>
  <si>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</si>
  <si>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</si>
  <si>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</si>
  <si>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</si>
  <si>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</si>
  <si>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</si>
  <si>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</si>
  <si>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</si>
  <si>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</si>
  <si>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</si>
  <si>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</si>
  <si>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</si>
  <si>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</si>
  <si>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</si>
  <si>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</si>
  <si>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</si>
  <si>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</si>
  <si>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</si>
  <si>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</si>
  <si>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</si>
  <si>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</si>
  <si>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</si>
  <si>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</si>
  <si>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</si>
  <si>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</si>
  <si>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</si>
  <si>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</si>
  <si>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</si>
  <si>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</si>
  <si>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</si>
  <si>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</si>
  <si>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</si>
  <si>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</si>
  <si>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</si>
  <si>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</si>
  <si>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</si>
  <si>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</si>
  <si>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</si>
  <si>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</si>
  <si>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</si>
  <si>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</si>
  <si>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</si>
  <si>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</si>
  <si>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</si>
  <si>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</si>
  <si>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</si>
  <si>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</si>
  <si>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</si>
  <si>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</si>
  <si>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</si>
  <si>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</si>
  <si>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</si>
  <si>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</si>
  <si>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</si>
  <si>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</si>
  <si>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</si>
  <si>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</si>
  <si>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</si>
  <si>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</si>
  <si>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</si>
  <si>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</si>
  <si>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</si>
  <si>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</si>
  <si>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</si>
  <si>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</si>
  <si>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</si>
  <si>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</si>
  <si>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</si>
  <si>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</si>
  <si>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</si>
  <si>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</si>
  <si>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</si>
  <si>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</si>
  <si>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</si>
  <si>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</si>
  <si>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</si>
  <si>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</si>
  <si>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</si>
  <si>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</si>
  <si>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</si>
  <si>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</si>
  <si>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</si>
  <si>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</si>
  <si>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</si>
  <si>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</si>
  <si>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</si>
  <si>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</si>
  <si>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</si>
  <si>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</si>
  <si>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</si>
  <si>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</si>
  <si>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</si>
  <si>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</si>
  <si>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</si>
  <si>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</si>
  <si>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</si>
  <si>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</si>
  <si>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</si>
  <si>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</si>
  <si>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</si>
  <si>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</si>
  <si>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</si>
  <si>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</si>
  <si>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</si>
  <si>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</si>
  <si>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</si>
  <si>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</si>
  <si>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</si>
  <si>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</si>
  <si>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</si>
  <si>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</si>
  <si>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</si>
  <si>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</si>
  <si>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</si>
  <si>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</si>
  <si>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</si>
  <si>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</si>
  <si>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</si>
  <si>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</si>
  <si>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</si>
  <si>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</si>
  <si>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</si>
  <si>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</si>
  <si>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</si>
  <si>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</si>
  <si>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</si>
  <si>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</si>
  <si>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</si>
  <si>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</si>
  <si>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</si>
  <si>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</si>
  <si>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</si>
  <si>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</si>
  <si>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</si>
  <si>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</si>
  <si>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</si>
  <si>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</si>
  <si>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</si>
  <si>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</si>
  <si>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</si>
  <si>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</si>
  <si>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</si>
  <si>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</si>
  <si>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</si>
  <si>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</si>
  <si>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</si>
  <si>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</si>
  <si>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</si>
  <si>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</si>
  <si>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</si>
  <si>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</si>
  <si>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</si>
  <si>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</si>
  <si>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</si>
  <si>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</si>
  <si>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</si>
  <si>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</si>
  <si>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</si>
  <si>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</si>
  <si>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</si>
  <si>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</si>
  <si>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</si>
  <si>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</si>
  <si>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</si>
  <si>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</si>
  <si>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</si>
  <si>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</si>
  <si>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</si>
  <si>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</si>
  <si>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</si>
  <si>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</si>
  <si>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</si>
  <si>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</si>
  <si>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</si>
  <si>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</si>
  <si>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</si>
  <si>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</si>
  <si>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</si>
  <si>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</si>
  <si>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</si>
  <si>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</si>
  <si>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</si>
  <si>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</si>
  <si>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</si>
  <si>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</si>
  <si>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</si>
  <si>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</si>
  <si>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</si>
  <si>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</si>
  <si>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</si>
  <si>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</si>
  <si>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</si>
  <si>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</si>
  <si>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</si>
  <si>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</si>
  <si>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</si>
  <si>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</si>
  <si>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</si>
  <si>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</si>
  <si>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</si>
  <si>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</si>
  <si>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</si>
  <si>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</si>
  <si>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</si>
  <si>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</si>
  <si>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</si>
  <si>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</si>
  <si>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</si>
  <si>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</si>
  <si>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</si>
  <si>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</si>
  <si>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</si>
  <si>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</si>
  <si>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</si>
  <si>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</si>
  <si>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</si>
  <si>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</si>
  <si>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</si>
  <si>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</si>
  <si>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</si>
  <si>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</si>
  <si>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</si>
  <si>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</si>
  <si>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</si>
  <si>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</si>
  <si>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</si>
  <si>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</si>
  <si>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</si>
  <si>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</si>
  <si>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</si>
  <si>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</si>
  <si>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</si>
  <si>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</si>
  <si>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</si>
  <si>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</si>
  <si>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</si>
  <si>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</si>
  <si>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</si>
  <si>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</si>
  <si>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</si>
  <si>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</si>
  <si>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</si>
  <si>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</si>
  <si>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</si>
  <si>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</si>
  <si>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</si>
  <si>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</si>
  <si>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</si>
  <si>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</si>
  <si>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</si>
  <si>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</si>
  <si>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</si>
  <si>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</si>
  <si>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</si>
  <si>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</si>
  <si>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</si>
  <si>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</si>
  <si>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</si>
  <si>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</si>
  <si>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</si>
  <si>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</si>
  <si>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</si>
  <si>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</si>
  <si>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</si>
  <si>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</si>
  <si>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</si>
  <si>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</si>
  <si>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</si>
  <si>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</si>
  <si>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</si>
  <si>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</si>
  <si>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</si>
  <si>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</si>
  <si>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</si>
  <si>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</si>
  <si>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</si>
  <si>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</si>
  <si>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</si>
  <si>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</si>
  <si>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</si>
  <si>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</si>
  <si>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</si>
  <si>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</si>
  <si>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</si>
  <si>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</si>
  <si>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</si>
  <si>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</si>
  <si>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</si>
  <si>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</si>
  <si>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</si>
  <si>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</si>
  <si>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</si>
  <si>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</si>
  <si>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</si>
  <si>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</si>
  <si>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</si>
  <si>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</si>
  <si>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</si>
  <si>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</si>
  <si>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</si>
  <si>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</si>
  <si>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</si>
  <si>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</si>
  <si>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</si>
  <si>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</si>
  <si>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</si>
  <si>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</si>
  <si>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</si>
  <si>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</si>
  <si>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</si>
  <si>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</si>
  <si>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</si>
  <si>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</si>
  <si>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</si>
  <si>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</si>
  <si>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</si>
  <si>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</si>
  <si>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</si>
  <si>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</si>
  <si>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</si>
  <si>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</si>
  <si>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</si>
  <si>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</si>
  <si>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</si>
  <si>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</si>
  <si>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</si>
  <si>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</si>
  <si>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</si>
  <si>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</si>
  <si>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</si>
  <si>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</si>
  <si>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</si>
  <si>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</si>
  <si>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</si>
  <si>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</si>
  <si>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</si>
  <si>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</si>
  <si>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</si>
  <si>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</si>
  <si>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</si>
  <si>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</si>
  <si>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</si>
  <si>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</si>
  <si>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</si>
  <si>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</si>
  <si>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</si>
  <si>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</si>
  <si>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</si>
  <si>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</si>
  <si>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</si>
  <si>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</si>
  <si>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</si>
  <si>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</si>
  <si>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</si>
  <si>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</si>
  <si>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</si>
  <si>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</si>
  <si>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</si>
  <si>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</si>
  <si>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</si>
  <si>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</si>
  <si>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</si>
  <si>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</si>
  <si>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</si>
  <si>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</si>
  <si>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</si>
  <si>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</si>
  <si>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</si>
  <si>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</si>
  <si>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</si>
  <si>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</si>
  <si>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</si>
  <si>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</si>
  <si>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</si>
  <si>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</si>
  <si>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</si>
  <si>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</si>
  <si>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</si>
  <si>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</si>
  <si>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</si>
  <si>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</si>
  <si>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</si>
  <si>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</si>
  <si>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</si>
  <si>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</si>
  <si>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</si>
  <si>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</si>
  <si>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</si>
  <si>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</si>
  <si>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</si>
  <si>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</si>
  <si>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</si>
  <si>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</si>
  <si>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</si>
  <si>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</si>
  <si>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</si>
  <si>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</si>
  <si>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</si>
  <si>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</si>
  <si>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</si>
  <si>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</si>
  <si>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</si>
  <si>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</si>
  <si>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</si>
  <si>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</si>
  <si>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</si>
  <si>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</si>
  <si>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</si>
  <si>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</si>
  <si>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</si>
  <si>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</si>
  <si>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</si>
  <si>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</si>
  <si>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</si>
  <si>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</si>
  <si>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</si>
  <si>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</si>
  <si>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</si>
  <si>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</si>
  <si>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</si>
  <si>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</si>
  <si>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</si>
  <si>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</si>
  <si>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</si>
  <si>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</si>
  <si>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</si>
  <si>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</si>
  <si>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</si>
  <si>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</si>
  <si>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</si>
  <si>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</si>
  <si>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</si>
  <si>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</si>
  <si>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</si>
  <si>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</si>
  <si>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</si>
  <si>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</si>
  <si>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</si>
  <si>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</si>
  <si>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</si>
  <si>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</si>
  <si>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</si>
  <si>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</si>
  <si>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</si>
  <si>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</si>
  <si>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</si>
  <si>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</si>
  <si>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</si>
  <si>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</si>
  <si>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</si>
  <si>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</si>
  <si>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</si>
  <si>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</si>
  <si>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</si>
  <si>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</si>
  <si>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</si>
  <si>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</si>
  <si>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</si>
  <si>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</si>
  <si>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</si>
  <si>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</si>
  <si>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</si>
  <si>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</si>
  <si>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</si>
  <si>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</si>
  <si>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</si>
  <si>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</si>
  <si>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</si>
  <si>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</si>
  <si>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</si>
  <si>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</si>
  <si>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</si>
  <si>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</si>
  <si>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</si>
  <si>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</si>
  <si>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</si>
  <si>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</si>
  <si>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</si>
  <si>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</si>
  <si>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</si>
  <si>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</si>
  <si>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</si>
  <si>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</si>
  <si>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</si>
  <si>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</si>
  <si>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</si>
  <si>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</si>
  <si>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</si>
  <si>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</si>
  <si>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</si>
  <si>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</si>
  <si>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</si>
  <si>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</si>
  <si>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</si>
  <si>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</si>
  <si>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</si>
  <si>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</si>
  <si>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</si>
  <si>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</si>
  <si>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</si>
  <si>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</si>
  <si>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</si>
  <si>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</si>
  <si>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</si>
  <si>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</si>
  <si>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</si>
  <si>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</si>
  <si>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</si>
  <si>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</si>
  <si>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</si>
  <si>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</si>
  <si>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</si>
  <si>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</si>
  <si>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</si>
  <si>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</si>
  <si>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</si>
  <si>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</si>
  <si>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</si>
  <si>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</si>
  <si>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</si>
  <si>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</si>
  <si>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</si>
  <si>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</si>
  <si>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</si>
  <si>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</si>
  <si>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</si>
  <si>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</si>
  <si>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</si>
  <si>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</si>
  <si>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</si>
  <si>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</si>
  <si>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</si>
  <si>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</si>
  <si>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</si>
  <si>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</si>
  <si>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</si>
  <si>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</si>
  <si>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</si>
  <si>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</si>
  <si>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</si>
  <si>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</si>
  <si>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</si>
  <si>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</si>
  <si>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</si>
  <si>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</si>
  <si>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</si>
  <si>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</si>
  <si>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</si>
  <si>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</si>
  <si>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</si>
  <si>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</si>
  <si>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</si>
  <si>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</si>
  <si>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</si>
  <si>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</si>
  <si>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</si>
  <si>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</si>
  <si>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</si>
  <si>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</si>
  <si>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</si>
  <si>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</si>
  <si>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</si>
  <si>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</si>
  <si>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</si>
  <si>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</si>
  <si>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</si>
  <si>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</si>
  <si>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</si>
  <si>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</si>
  <si>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</si>
  <si>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</si>
  <si>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</si>
  <si>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</si>
  <si>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</si>
  <si>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</si>
  <si>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</si>
  <si>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</si>
  <si>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</si>
  <si>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</si>
  <si>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</si>
  <si>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</si>
  <si>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</si>
  <si>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</si>
  <si>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</si>
  <si>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</si>
  <si>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</si>
  <si>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</si>
  <si>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</si>
  <si>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</si>
  <si>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</si>
  <si>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</si>
  <si>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</si>
  <si>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</si>
  <si>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</si>
  <si>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</si>
  <si>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</si>
  <si>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</si>
  <si>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</si>
  <si>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</si>
  <si>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</si>
  <si>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</si>
  <si>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</si>
  <si>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</si>
  <si>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</si>
  <si>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</si>
  <si>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</si>
  <si>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</si>
  <si>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</si>
  <si>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</si>
  <si>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</si>
  <si>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</si>
  <si>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</si>
  <si>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</si>
  <si>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</si>
  <si>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</si>
  <si>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</si>
  <si>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</si>
  <si>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</si>
  <si>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</si>
  <si>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</si>
  <si>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</si>
  <si>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</si>
  <si>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</si>
  <si>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</si>
  <si>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</si>
  <si>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</si>
  <si>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</si>
  <si>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</si>
  <si>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</si>
  <si>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</si>
  <si>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</si>
  <si>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</si>
  <si>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</si>
  <si>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</si>
  <si>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</si>
  <si>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</si>
  <si>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</si>
  <si>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</si>
  <si>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</si>
  <si>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</si>
  <si>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</si>
  <si>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</si>
  <si>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</si>
  <si>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</si>
  <si>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</si>
  <si>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</si>
  <si>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</si>
  <si>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</si>
  <si>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</si>
  <si>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</si>
  <si>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</si>
  <si>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</si>
  <si>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</si>
  <si>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</si>
  <si>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</si>
  <si>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</si>
  <si>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</si>
  <si>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</si>
  <si>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</si>
  <si>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</si>
  <si>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</si>
  <si>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</si>
  <si>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</si>
  <si>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</si>
  <si>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</si>
  <si>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</si>
  <si>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</si>
  <si>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</si>
  <si>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</si>
  <si>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</si>
  <si>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</si>
  <si>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</si>
  <si>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</si>
  <si>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</si>
  <si>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</si>
  <si>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</si>
  <si>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</si>
  <si>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</si>
  <si>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</si>
  <si>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</si>
  <si>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</si>
  <si>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</si>
  <si>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</si>
  <si>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</si>
  <si>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</si>
  <si>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</si>
  <si>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</si>
  <si>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</si>
  <si>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</si>
  <si>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</si>
  <si>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</si>
  <si>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</si>
  <si>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</si>
  <si>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</si>
  <si>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</si>
  <si>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</si>
  <si>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</si>
  <si>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</si>
  <si>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</si>
  <si>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</si>
  <si>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</si>
  <si>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</si>
  <si>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</si>
  <si>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</si>
  <si>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</si>
  <si>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</si>
  <si>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</si>
  <si>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</si>
  <si>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</si>
  <si>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</si>
  <si>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</si>
  <si>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</si>
  <si>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</si>
  <si>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</si>
  <si>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</si>
  <si>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</si>
  <si>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</si>
  <si>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</si>
  <si>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</si>
  <si>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</si>
  <si>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</si>
  <si>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</si>
  <si>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</si>
  <si>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</si>
  <si>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</si>
  <si>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</si>
  <si>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</si>
  <si>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</si>
  <si>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</si>
  <si>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</si>
  <si>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</si>
  <si>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</si>
  <si>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</si>
  <si>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</si>
  <si>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</si>
  <si>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</si>
  <si>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</si>
  <si>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</si>
  <si>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</si>
  <si>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</si>
  <si>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</si>
  <si>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</si>
  <si>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</si>
  <si>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</si>
  <si>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</si>
  <si>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</si>
  <si>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</si>
  <si>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</si>
  <si>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</si>
  <si>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</si>
  <si>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</si>
  <si>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</si>
  <si>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</si>
  <si>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</si>
  <si>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</si>
  <si>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</si>
  <si>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</si>
  <si>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</si>
  <si>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</si>
  <si>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</si>
  <si>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</si>
  <si>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</si>
  <si>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</si>
  <si>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</si>
  <si>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</si>
  <si>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</si>
  <si>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</si>
  <si>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</si>
  <si>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</si>
  <si>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</si>
  <si>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</si>
  <si>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</si>
  <si>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</si>
  <si>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</si>
  <si>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</si>
  <si>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</si>
  <si>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</si>
  <si>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</si>
  <si>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</si>
  <si>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</si>
  <si>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</si>
  <si>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</si>
  <si>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</si>
  <si>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</si>
  <si>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</si>
  <si>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</si>
  <si>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</si>
  <si>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</si>
  <si>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</si>
  <si>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</si>
  <si>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</si>
  <si>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</si>
  <si>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</si>
  <si>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</si>
  <si>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</si>
  <si>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</si>
  <si>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</si>
  <si>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</si>
  <si>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</si>
  <si>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</si>
  <si>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</si>
  <si>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</si>
  <si>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</si>
  <si>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</si>
  <si>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</si>
  <si>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</si>
  <si>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</si>
  <si>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</si>
  <si>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</si>
  <si>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</si>
  <si>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</si>
  <si>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</si>
  <si>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</si>
  <si>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</si>
  <si>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</si>
  <si>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</si>
  <si>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</si>
  <si>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</si>
  <si>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</si>
  <si>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</si>
  <si>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</si>
  <si>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</si>
  <si>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</si>
  <si>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</si>
  <si>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</si>
  <si>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</si>
  <si>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</si>
  <si>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</si>
  <si>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</si>
  <si>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</si>
  <si>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</si>
  <si>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</si>
  <si>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</si>
  <si>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</si>
  <si>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</si>
  <si>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</si>
  <si>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</si>
  <si>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</si>
  <si>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</si>
  <si>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</si>
  <si>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</si>
  <si>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</si>
  <si>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</si>
  <si>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</si>
  <si>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</si>
  <si>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</si>
  <si>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</si>
  <si>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</si>
  <si>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</si>
  <si>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</si>
  <si>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</si>
  <si>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</si>
  <si>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</si>
  <si>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</si>
  <si>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</si>
  <si>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</si>
  <si>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</si>
  <si>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</si>
  <si>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</si>
  <si>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</si>
  <si>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</si>
  <si>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</si>
  <si>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</si>
  <si>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</si>
  <si>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</si>
  <si>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</si>
  <si>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</si>
  <si>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</si>
  <si>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</si>
  <si>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</si>
  <si>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</si>
  <si>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</si>
  <si>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</si>
  <si>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</si>
  <si>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</si>
  <si>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</si>
  <si>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</si>
  <si>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</si>
  <si>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</si>
  <si>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</si>
  <si>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</si>
  <si>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</si>
  <si>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</si>
  <si>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</si>
  <si>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</si>
  <si>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</si>
  <si>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</si>
  <si>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</si>
  <si>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</si>
  <si>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</si>
  <si>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</si>
  <si>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</si>
  <si>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</si>
  <si>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</si>
  <si>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</si>
  <si>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</si>
  <si>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</si>
  <si>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</si>
  <si>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</si>
  <si>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</si>
  <si>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</si>
  <si>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</si>
  <si>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</si>
  <si>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</si>
  <si>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</si>
  <si>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</si>
  <si>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</si>
  <si>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</si>
  <si>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</si>
  <si>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</si>
  <si>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</si>
  <si>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</si>
  <si>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</si>
  <si>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</si>
  <si>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</si>
  <si>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</si>
  <si>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</si>
  <si>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</si>
  <si>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</si>
  <si>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</si>
  <si>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</si>
  <si>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</si>
  <si>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</si>
  <si>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</si>
  <si>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</si>
  <si>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</si>
  <si>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</si>
  <si>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</si>
  <si>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</si>
  <si>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</si>
  <si>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</si>
  <si>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</si>
  <si>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</si>
  <si>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</si>
  <si>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</si>
  <si>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</si>
  <si>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</si>
  <si>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</si>
  <si>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</si>
  <si>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</si>
  <si>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</si>
  <si>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</si>
  <si>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</si>
  <si>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</si>
  <si>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</si>
  <si>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</si>
  <si>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</si>
  <si>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</si>
  <si>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</si>
  <si>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</si>
  <si>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</si>
  <si>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</si>
  <si>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</si>
  <si>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</si>
  <si>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</si>
  <si>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</si>
  <si>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</si>
  <si>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</si>
  <si>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</si>
  <si>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</si>
  <si>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</si>
  <si>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</si>
  <si>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</si>
  <si>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</si>
  <si>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</si>
  <si>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</si>
  <si>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</si>
  <si>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</si>
  <si>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</si>
  <si>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</si>
  <si>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</si>
  <si>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</si>
  <si>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</si>
  <si>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</si>
  <si>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</si>
  <si>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</si>
  <si>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</si>
  <si>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</si>
  <si>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</si>
  <si>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</si>
  <si>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</si>
  <si>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</si>
  <si>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</si>
  <si>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</si>
  <si>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</si>
  <si>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</si>
  <si>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</si>
  <si>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</si>
  <si>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</si>
  <si>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</si>
  <si>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</si>
  <si>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</si>
  <si>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</si>
  <si>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</si>
  <si>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</si>
  <si>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</si>
  <si>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</si>
  <si>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</si>
  <si>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</si>
  <si>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</si>
  <si>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</si>
  <si>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</si>
  <si>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</si>
  <si>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</si>
  <si>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</si>
  <si>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</si>
  <si>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</si>
  <si>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</si>
  <si>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</si>
  <si>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</si>
  <si>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</si>
  <si>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</si>
  <si>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</si>
  <si>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</si>
  <si>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</si>
  <si>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</si>
  <si>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</si>
  <si>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</si>
  <si>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</si>
  <si>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</si>
  <si>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</si>
  <si>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</si>
  <si>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</si>
  <si>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</si>
  <si>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</si>
  <si>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</si>
  <si>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</si>
  <si>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</si>
  <si>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</si>
  <si>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</si>
  <si>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</si>
  <si>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</si>
  <si>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</si>
  <si>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</si>
  <si>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</si>
  <si>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</si>
  <si>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</si>
  <si>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</si>
  <si>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</si>
  <si>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</si>
  <si>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</si>
  <si>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</si>
  <si>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</si>
  <si>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</si>
  <si>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</si>
  <si>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</si>
  <si>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</si>
  <si>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</si>
  <si>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</si>
  <si>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</si>
  <si>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</si>
  <si>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</si>
  <si>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</si>
  <si>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</si>
  <si>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</si>
  <si>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</si>
  <si>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</si>
  <si>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</si>
  <si>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</si>
  <si>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</si>
  <si>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</si>
  <si>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</si>
  <si>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</si>
  <si>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</si>
  <si>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</si>
  <si>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</si>
  <si>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</si>
  <si>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</si>
  <si>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</si>
  <si>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</si>
  <si>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</si>
  <si>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</si>
  <si>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</si>
  <si>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</si>
  <si>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</si>
  <si>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</si>
  <si>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</si>
  <si>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</si>
  <si>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</si>
  <si>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</si>
  <si>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</si>
  <si>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</si>
  <si>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</si>
  <si>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</si>
  <si>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</si>
  <si>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</si>
  <si>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</si>
  <si>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</si>
  <si>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</si>
  <si>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</si>
  <si>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</si>
  <si>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</si>
  <si>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</si>
  <si>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</si>
  <si>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</si>
  <si>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</si>
  <si>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</si>
  <si>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</si>
  <si>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</si>
  <si>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</si>
  <si>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</si>
  <si>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</si>
  <si>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</si>
  <si>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</si>
  <si>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</si>
  <si>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</si>
  <si>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</si>
  <si>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</si>
  <si>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</si>
  <si>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</si>
  <si>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</si>
  <si>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</si>
  <si>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</si>
  <si>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</si>
  <si>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</si>
  <si>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</si>
  <si>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</si>
  <si>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</si>
  <si>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</si>
  <si>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</si>
  <si>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</si>
  <si>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</si>
  <si>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</si>
  <si>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</si>
  <si>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</si>
  <si>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</si>
  <si>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</si>
  <si>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</si>
  <si>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</si>
  <si>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</si>
  <si>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</si>
  <si>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</si>
  <si>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</si>
  <si>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</si>
  <si>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</si>
  <si>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</si>
  <si>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</si>
  <si>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</si>
  <si>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</si>
  <si>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</si>
  <si>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</si>
  <si>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</si>
  <si>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</si>
  <si>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</si>
  <si>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</si>
  <si>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</si>
  <si>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</si>
  <si>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</si>
  <si>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</si>
  <si>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</si>
  <si>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</si>
  <si>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</si>
  <si>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</si>
  <si>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</si>
  <si>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</si>
  <si>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</si>
  <si>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</si>
  <si>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</si>
  <si>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</si>
  <si>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</si>
  <si>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</si>
  <si>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</si>
  <si>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</si>
  <si>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</si>
  <si>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</si>
  <si>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</si>
  <si>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</si>
  <si>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</si>
  <si>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</si>
  <si>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</si>
  <si>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</si>
  <si>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</si>
  <si>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</si>
  <si>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</si>
  <si>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</si>
  <si>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</si>
  <si>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</si>
  <si>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</si>
  <si>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</si>
  <si>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</si>
  <si>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</si>
  <si>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</si>
  <si>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</si>
  <si>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</si>
  <si>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</si>
  <si>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</si>
  <si>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</si>
  <si>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</si>
  <si>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</si>
  <si>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</si>
  <si>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</si>
  <si>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</si>
  <si>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</si>
  <si>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</si>
  <si>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</si>
  <si>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</si>
  <si>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</si>
  <si>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</si>
  <si>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</si>
  <si>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</si>
  <si>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</si>
  <si>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</si>
  <si>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</si>
  <si>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</si>
  <si>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</si>
  <si>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</si>
  <si>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</si>
  <si>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</si>
  <si>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</si>
  <si>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</si>
  <si>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</si>
  <si>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</si>
  <si>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</si>
  <si>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</si>
  <si>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</si>
  <si>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</si>
  <si>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</si>
  <si>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</si>
  <si>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</si>
  <si>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</si>
  <si>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</si>
  <si>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</si>
  <si>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</si>
  <si>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</si>
  <si>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</si>
  <si>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</si>
  <si>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</si>
  <si>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</si>
  <si>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</si>
  <si>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</si>
  <si>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</si>
  <si>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</si>
  <si>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</si>
  <si>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</si>
  <si>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</si>
  <si>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</si>
  <si>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</si>
  <si>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</si>
  <si>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</si>
  <si>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</si>
  <si>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</si>
  <si>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</si>
  <si>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</si>
  <si>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</si>
  <si>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</si>
  <si>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</si>
  <si>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</si>
  <si>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</si>
  <si>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</si>
  <si>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</si>
  <si>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</si>
  <si>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</si>
  <si>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</si>
  <si>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</si>
  <si>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</si>
  <si>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</si>
  <si>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</si>
  <si>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</si>
  <si>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</si>
  <si>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</si>
  <si>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</si>
  <si>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</si>
  <si>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</si>
  <si>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</si>
  <si>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</si>
  <si>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</si>
  <si>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</si>
  <si>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</si>
  <si>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</si>
  <si>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</si>
  <si>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</si>
  <si>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</si>
  <si>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</si>
  <si>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</si>
  <si>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</si>
  <si>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</si>
  <si>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</si>
  <si>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</si>
  <si>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</si>
  <si>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</si>
  <si>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</si>
  <si>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</si>
  <si>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</si>
  <si>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</si>
  <si>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</si>
  <si>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</si>
  <si>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</si>
  <si>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</si>
  <si>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</si>
  <si>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</si>
  <si>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</si>
  <si>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</si>
  <si>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</si>
  <si>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</si>
  <si>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</si>
  <si>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</si>
  <si>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</si>
  <si>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</si>
  <si>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</si>
  <si>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</si>
  <si>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</si>
  <si>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</si>
  <si>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</si>
  <si>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</si>
  <si>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</si>
  <si>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</si>
  <si>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</si>
  <si>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</si>
  <si>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</si>
  <si>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</si>
  <si>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</si>
  <si>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</si>
  <si>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</si>
  <si>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</si>
  <si>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</si>
  <si>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</si>
  <si>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</si>
  <si>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</si>
  <si>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</si>
  <si>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</si>
  <si>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</si>
  <si>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</si>
  <si>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</si>
  <si>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</si>
  <si>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</si>
  <si>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</si>
  <si>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</si>
  <si>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</si>
  <si>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</si>
  <si>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</si>
  <si>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</si>
  <si>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</si>
  <si>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</si>
  <si>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</si>
  <si>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</si>
  <si>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</si>
  <si>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</si>
  <si>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</si>
  <si>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</si>
  <si>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</si>
  <si>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</si>
  <si>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</si>
  <si>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</si>
  <si>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</si>
  <si>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</si>
  <si>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</si>
  <si>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</si>
  <si>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</si>
  <si>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</si>
  <si>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</si>
  <si>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</si>
  <si>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</si>
  <si>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</si>
  <si>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</si>
  <si>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</si>
  <si>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</si>
  <si>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</si>
  <si>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</si>
  <si>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</si>
  <si>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</si>
  <si>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</si>
  <si>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</si>
  <si>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</si>
  <si>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</si>
  <si>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</si>
  <si>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</si>
  <si>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</si>
  <si>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</si>
  <si>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</si>
  <si>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</si>
  <si>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</si>
  <si>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</si>
  <si>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</si>
  <si>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</si>
  <si>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</si>
  <si>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</si>
  <si>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</si>
  <si>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</si>
  <si>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</si>
  <si>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</si>
  <si>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</si>
  <si>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</si>
  <si>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</si>
  <si>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</si>
  <si>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</si>
  <si>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</si>
  <si>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</si>
  <si>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</si>
  <si>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</si>
  <si>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</si>
  <si>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</si>
  <si>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</si>
  <si>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</si>
  <si>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</si>
  <si>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</si>
  <si>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</si>
  <si>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</si>
  <si>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</si>
  <si>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</si>
  <si>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</si>
  <si>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</si>
  <si>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</si>
  <si>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</si>
  <si>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</si>
  <si>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</si>
  <si>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</si>
  <si>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</si>
  <si>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</si>
  <si>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</si>
  <si>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</si>
  <si>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</si>
  <si>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</si>
  <si>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</si>
  <si>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</si>
  <si>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</si>
  <si>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</si>
  <si>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</si>
  <si>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</si>
  <si>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</si>
  <si>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</si>
  <si>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</si>
  <si>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</si>
  <si>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</si>
  <si>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</si>
  <si>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</si>
  <si>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</si>
  <si>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</si>
  <si>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</si>
  <si>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</si>
  <si>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</si>
  <si>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</si>
  <si>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</si>
  <si>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</si>
  <si>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</si>
  <si>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</si>
  <si>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</si>
  <si>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</si>
  <si>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</si>
  <si>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</si>
  <si>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</si>
  <si>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</si>
  <si>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</si>
  <si>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</si>
  <si>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</si>
  <si>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</si>
  <si>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</si>
  <si>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</si>
  <si>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</si>
  <si>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</si>
  <si>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</si>
  <si>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</si>
  <si>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</si>
  <si>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</si>
  <si>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</si>
  <si>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</si>
  <si>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</si>
  <si>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</si>
  <si>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</si>
  <si>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</si>
  <si>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</si>
  <si>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</si>
  <si>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</si>
  <si>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</si>
  <si>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</si>
  <si>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</si>
  <si>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</si>
  <si>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</si>
  <si>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</si>
  <si>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</si>
  <si>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</si>
  <si>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</si>
  <si>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</si>
  <si>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</si>
  <si>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</si>
  <si>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</si>
  <si>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</si>
  <si>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</si>
  <si>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</si>
  <si>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</si>
  <si>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</si>
  <si>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</si>
  <si>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</si>
  <si>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</si>
  <si>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</si>
  <si>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</si>
  <si>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</si>
  <si>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</si>
  <si>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</si>
  <si>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</si>
  <si>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</si>
  <si>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</si>
  <si>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</si>
  <si>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</si>
  <si>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</si>
  <si>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</si>
  <si>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</si>
  <si>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</si>
  <si>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</si>
  <si>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</si>
  <si>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</si>
  <si>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</si>
  <si>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</si>
  <si>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</si>
  <si>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</si>
  <si>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</si>
  <si>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</si>
  <si>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</si>
  <si>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</si>
  <si>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</si>
  <si>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</si>
  <si>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</si>
  <si>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</si>
  <si>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</si>
  <si>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</si>
  <si>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</si>
  <si>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</si>
  <si>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</si>
  <si>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</si>
  <si>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</si>
  <si>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</si>
  <si>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</si>
  <si>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</si>
  <si>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</si>
  <si>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</si>
  <si>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</si>
  <si>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</si>
  <si>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</si>
  <si>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</si>
  <si>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</si>
  <si>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</si>
  <si>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</si>
  <si>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</si>
  <si>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</si>
  <si>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</si>
  <si>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</si>
  <si>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</si>
  <si>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</si>
  <si>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</si>
  <si>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</si>
  <si>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</si>
  <si>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</si>
  <si>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</si>
  <si>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</si>
  <si>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</si>
  <si>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</si>
  <si>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</si>
  <si>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</si>
  <si>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</si>
  <si>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</si>
  <si>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</si>
  <si>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</si>
  <si>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</si>
  <si>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</si>
  <si>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</si>
  <si>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</si>
  <si>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</si>
  <si>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</si>
  <si>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</si>
  <si>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</si>
  <si>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</si>
  <si>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</si>
  <si>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</si>
  <si>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</si>
  <si>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</si>
  <si>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</si>
  <si>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</si>
  <si>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</si>
  <si>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</si>
  <si>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</si>
  <si>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</si>
  <si>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</si>
  <si>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</si>
  <si>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</si>
  <si>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</si>
  <si>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</si>
  <si>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</si>
  <si>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</si>
  <si>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</si>
  <si>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</si>
  <si>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</si>
  <si>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</si>
  <si>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</si>
  <si>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</si>
  <si>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</si>
  <si>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</si>
  <si>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</si>
  <si>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</si>
  <si>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</si>
  <si>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</si>
  <si>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</si>
  <si>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</si>
  <si>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</si>
  <si>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</si>
  <si>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</si>
  <si>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</si>
  <si>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</si>
  <si>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</si>
  <si>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</si>
  <si>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</si>
  <si>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</si>
  <si>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</si>
  <si>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</si>
  <si>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</si>
  <si>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</si>
  <si>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</si>
  <si>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</si>
  <si>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</si>
  <si>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</si>
  <si>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</si>
  <si>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</si>
  <si>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</si>
  <si>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</si>
  <si>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</si>
  <si>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</si>
  <si>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</si>
  <si>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</si>
  <si>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</si>
  <si>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</si>
  <si>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</si>
  <si>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</si>
  <si>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</si>
  <si>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</si>
  <si>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</si>
  <si>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</si>
  <si>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</si>
  <si>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</si>
  <si>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</si>
  <si>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</si>
  <si>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</si>
  <si>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</si>
  <si>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</si>
  <si>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</si>
  <si>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</si>
  <si>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</si>
  <si>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</si>
  <si>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</si>
  <si>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</si>
  <si>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</si>
  <si>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</si>
  <si>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</si>
  <si>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</si>
  <si>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</si>
  <si>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</si>
  <si>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</si>
  <si>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</si>
  <si>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</si>
  <si>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</si>
  <si>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</si>
  <si>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</si>
  <si>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</si>
  <si>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</si>
  <si>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</si>
  <si>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</si>
  <si>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</si>
  <si>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</si>
  <si>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</si>
  <si>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</si>
  <si>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</si>
  <si>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</si>
  <si>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</si>
  <si>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</si>
  <si>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</si>
  <si>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</si>
  <si>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</si>
  <si>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</si>
  <si>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</si>
  <si>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</si>
  <si>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</si>
  <si>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</si>
  <si>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</si>
  <si>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</si>
  <si>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</si>
  <si>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</si>
  <si>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</si>
  <si>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</si>
  <si>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</si>
  <si>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</si>
  <si>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</si>
  <si>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</si>
  <si>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</si>
  <si>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</si>
  <si>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</si>
  <si>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</si>
  <si>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</si>
  <si>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</si>
  <si>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</si>
  <si>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</si>
  <si>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</si>
  <si>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</si>
  <si>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</si>
  <si>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</si>
  <si>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</si>
  <si>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</si>
  <si>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</si>
  <si>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</si>
  <si>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</si>
  <si>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</si>
  <si>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</si>
  <si>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</si>
  <si>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</si>
  <si>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</si>
  <si>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</si>
  <si>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</si>
  <si>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</si>
  <si>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</si>
  <si>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</si>
  <si>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</si>
  <si>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</si>
  <si>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</si>
  <si>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</si>
  <si>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</si>
  <si>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</si>
  <si>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</si>
  <si>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</si>
  <si>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</si>
  <si>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</si>
  <si>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</si>
  <si>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</si>
  <si>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</si>
  <si>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</si>
  <si>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</si>
  <si>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</si>
  <si>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</si>
  <si>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</si>
  <si>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</si>
  <si>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</si>
  <si>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</si>
  <si>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</si>
  <si>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</si>
  <si>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</si>
  <si>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</si>
  <si>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</si>
  <si>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</si>
  <si>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</si>
  <si>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</si>
  <si>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</si>
  <si>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</si>
  <si>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</si>
  <si>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</si>
  <si>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</si>
  <si>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</si>
  <si>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</si>
  <si>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</si>
  <si>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</si>
  <si>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</si>
  <si>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</si>
  <si>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</si>
  <si>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</si>
  <si>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</si>
  <si>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</si>
  <si>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</si>
  <si>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</si>
  <si>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</si>
  <si>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</si>
  <si>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</si>
  <si>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</si>
  <si>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</si>
  <si>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</si>
  <si>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</si>
  <si>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</si>
  <si>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</si>
  <si>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</si>
  <si>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</si>
  <si>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</si>
  <si>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</si>
  <si>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</si>
  <si>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</si>
  <si>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</si>
  <si>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</si>
  <si>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</si>
  <si>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</si>
  <si>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</si>
  <si>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</si>
  <si>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</si>
  <si>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</si>
  <si>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</si>
  <si>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</si>
  <si>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</si>
  <si>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</si>
  <si>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</si>
  <si>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</si>
  <si>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</si>
  <si>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</si>
  <si>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</si>
  <si>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</si>
  <si>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</si>
  <si>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</si>
  <si>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</si>
  <si>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</si>
  <si>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</si>
  <si>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</si>
  <si>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</si>
  <si>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</si>
  <si>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</si>
  <si>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</si>
  <si>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</si>
  <si>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</si>
  <si>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</si>
  <si>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</si>
  <si>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</si>
  <si>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</si>
  <si>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</si>
  <si>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</si>
  <si>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</si>
  <si>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</si>
  <si>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</si>
  <si>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</si>
  <si>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</si>
  <si>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</si>
  <si>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</si>
  <si>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</si>
  <si>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</si>
  <si>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</si>
  <si>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</si>
  <si>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</si>
  <si>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</si>
  <si>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</si>
  <si>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</si>
  <si>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</si>
  <si>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</si>
  <si>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</si>
  <si>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</si>
  <si>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</si>
  <si>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</si>
  <si>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</si>
  <si>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</si>
  <si>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</si>
  <si>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</si>
  <si>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</si>
  <si>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</si>
  <si>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</si>
  <si>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</si>
  <si>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</si>
  <si>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</si>
  <si>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</si>
  <si>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</si>
  <si>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</si>
  <si>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</si>
  <si>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</si>
  <si>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</si>
  <si>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</si>
  <si>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</si>
  <si>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</si>
  <si>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</si>
  <si>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</si>
  <si>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</si>
  <si>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</si>
  <si>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</si>
  <si>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</si>
  <si>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</si>
  <si>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</si>
  <si>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</si>
  <si>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</si>
  <si>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</si>
  <si>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</si>
  <si>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</si>
  <si>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</si>
  <si>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</si>
  <si>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</si>
  <si>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</si>
  <si>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</si>
  <si>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</si>
  <si>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</si>
  <si>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</si>
  <si>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</si>
  <si>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</si>
  <si>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</si>
  <si>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</si>
  <si>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</si>
  <si>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</si>
  <si>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</si>
  <si>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</si>
  <si>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</si>
  <si>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</si>
  <si>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</si>
  <si>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</si>
  <si>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</si>
  <si>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</si>
  <si>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</si>
  <si>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</si>
  <si>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</si>
  <si>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</si>
  <si>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</si>
  <si>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</si>
  <si>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</si>
  <si>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</si>
  <si>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</si>
  <si>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</si>
  <si>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</si>
  <si>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</si>
  <si>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</si>
  <si>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</si>
  <si>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</si>
  <si>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</si>
  <si>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</si>
  <si>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</si>
  <si>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</si>
  <si>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</si>
  <si>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</si>
  <si>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</si>
  <si>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</si>
  <si>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</si>
  <si>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</si>
  <si>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</si>
  <si>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</si>
  <si>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</si>
  <si>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</si>
  <si>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</si>
  <si>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</si>
  <si>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</si>
  <si>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</si>
  <si>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</si>
  <si>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</si>
  <si>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</si>
  <si>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</si>
  <si>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</si>
  <si>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</si>
  <si>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</si>
  <si>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</si>
  <si>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</si>
  <si>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</si>
  <si>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</si>
  <si>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</si>
  <si>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</si>
  <si>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</si>
  <si>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</si>
  <si>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</si>
  <si>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</si>
  <si>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</si>
  <si>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</si>
  <si>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</si>
  <si>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</si>
  <si>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</si>
  <si>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</si>
  <si>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</si>
  <si>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</si>
  <si>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</si>
  <si>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</si>
  <si>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</si>
  <si>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</si>
  <si>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</si>
  <si>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</si>
  <si>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</si>
  <si>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</si>
  <si>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</si>
  <si>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</si>
  <si>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</si>
  <si>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</si>
  <si>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</si>
  <si>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</si>
  <si>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</si>
  <si>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</si>
  <si>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</si>
  <si>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</si>
  <si>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</si>
  <si>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</si>
  <si>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</si>
  <si>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</si>
  <si>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</si>
  <si>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</si>
  <si>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</si>
  <si>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</si>
  <si>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</si>
  <si>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</si>
  <si>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</si>
  <si>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</si>
  <si>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</si>
  <si>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</si>
  <si>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</si>
  <si>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</si>
  <si>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</si>
  <si>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</si>
  <si>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</si>
  <si>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</si>
  <si>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</si>
  <si>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</si>
  <si>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</si>
  <si>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</si>
  <si>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</si>
  <si>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</si>
  <si>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</si>
  <si>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</si>
  <si>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</si>
  <si>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</si>
  <si>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</si>
  <si>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</si>
  <si>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</si>
  <si>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</si>
  <si>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</si>
  <si>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</si>
  <si>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</si>
  <si>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</si>
  <si>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</si>
  <si>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</si>
  <si>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</si>
  <si>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</si>
  <si>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</si>
  <si>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</si>
  <si>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</si>
  <si>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</si>
  <si>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</si>
  <si>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</si>
  <si>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</si>
  <si>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</si>
  <si>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</si>
  <si>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</si>
  <si>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</si>
  <si>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</si>
  <si>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</si>
  <si>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</si>
  <si>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</si>
  <si>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</si>
  <si>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</si>
  <si>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</si>
  <si>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</si>
  <si>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</si>
  <si>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</si>
  <si>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</si>
  <si>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</si>
  <si>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</si>
  <si>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</si>
  <si>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</si>
  <si>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</si>
  <si>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</si>
  <si>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</si>
  <si>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</si>
  <si>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</si>
  <si>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</si>
  <si>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</si>
  <si>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</si>
  <si>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</si>
  <si>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</si>
  <si>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</si>
  <si>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</si>
  <si>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</si>
  <si>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</si>
  <si>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</si>
  <si>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</si>
  <si>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</si>
  <si>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</si>
  <si>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</si>
  <si>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</si>
  <si>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</si>
  <si>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</si>
  <si>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</si>
  <si>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</si>
  <si>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</si>
  <si>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</si>
  <si>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</si>
  <si>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</si>
  <si>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</si>
  <si>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</si>
  <si>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</si>
  <si>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</si>
  <si>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</si>
  <si>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</si>
  <si>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</si>
  <si>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</si>
  <si>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</si>
  <si>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</si>
  <si>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</si>
  <si>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</si>
  <si>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</si>
  <si>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</si>
  <si>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</si>
  <si>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</si>
  <si>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</si>
  <si>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</si>
  <si>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</si>
  <si>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</si>
  <si>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</si>
  <si>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</si>
  <si>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</si>
  <si>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</si>
  <si>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</si>
  <si>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</si>
  <si>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</si>
  <si>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</si>
  <si>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</si>
  <si>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</si>
  <si>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</si>
  <si>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</si>
  <si>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</si>
  <si>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</si>
  <si>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</si>
  <si>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</si>
  <si>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</si>
  <si>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</si>
  <si>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</si>
  <si>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</si>
  <si>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</si>
  <si>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</si>
  <si>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</si>
  <si>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</si>
  <si>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</si>
  <si>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</si>
  <si>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</si>
  <si>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</si>
  <si>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</si>
  <si>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</si>
  <si>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</si>
  <si>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</si>
  <si>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</si>
  <si>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</si>
  <si>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</si>
  <si>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</si>
  <si>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</si>
  <si>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</si>
  <si>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</si>
  <si>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</si>
  <si>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</si>
  <si>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</si>
  <si>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</si>
  <si>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</si>
  <si>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</si>
  <si>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</si>
  <si>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</si>
  <si>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</si>
  <si>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</si>
  <si>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</si>
  <si>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</si>
  <si>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</si>
  <si>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</si>
  <si>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</si>
  <si>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</si>
  <si>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</si>
  <si>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</si>
  <si>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</si>
  <si>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</si>
  <si>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</si>
  <si>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</si>
  <si>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</si>
  <si>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</si>
  <si>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</si>
  <si>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</si>
  <si>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</si>
  <si>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</si>
  <si>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</si>
  <si>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</si>
  <si>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</si>
  <si>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</si>
  <si>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</si>
  <si>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</si>
  <si>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</si>
  <si>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</si>
  <si>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</si>
  <si>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</si>
  <si>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</si>
  <si>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</si>
  <si>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</si>
  <si>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</si>
  <si>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</si>
  <si>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</si>
  <si>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</si>
  <si>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</si>
  <si>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</si>
  <si>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</si>
  <si>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</si>
  <si>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</si>
  <si>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</si>
  <si>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</si>
  <si>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</si>
  <si>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</si>
  <si>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</si>
  <si>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</si>
  <si>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</si>
  <si>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</si>
  <si>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</si>
  <si>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</si>
  <si>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</si>
  <si>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</si>
  <si>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</si>
  <si>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</si>
  <si>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</si>
  <si>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</si>
  <si>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</si>
  <si>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</si>
  <si>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</si>
  <si>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</si>
  <si>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</si>
  <si>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</si>
  <si>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</si>
  <si>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</si>
  <si>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</si>
  <si>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</si>
  <si>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</si>
  <si>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</si>
  <si>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</si>
  <si>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</si>
  <si>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</si>
  <si>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</si>
  <si>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</si>
  <si>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</si>
  <si>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</si>
  <si>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</si>
  <si>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</si>
  <si>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</si>
  <si>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</si>
  <si>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</si>
  <si>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</si>
  <si>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</si>
  <si>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</si>
  <si>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</si>
  <si>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</si>
  <si>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</si>
  <si>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</si>
  <si>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</si>
  <si>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</si>
  <si>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</si>
  <si>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</si>
  <si>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</si>
  <si>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</si>
  <si>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</si>
  <si>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</si>
  <si>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</si>
  <si>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</si>
  <si>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</si>
  <si>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</si>
  <si>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</si>
  <si>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</si>
  <si>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</si>
  <si>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</si>
  <si>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</si>
  <si>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</si>
  <si>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</si>
  <si>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</si>
  <si>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</si>
  <si>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</si>
  <si>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</si>
  <si>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</si>
  <si>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</si>
  <si>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</si>
  <si>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</si>
  <si>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</si>
  <si>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</si>
  <si>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</si>
  <si>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</si>
  <si>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</si>
  <si>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</si>
  <si>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</si>
  <si>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</si>
  <si>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</si>
  <si>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</si>
  <si>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</si>
  <si>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</si>
  <si>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</si>
  <si>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</si>
  <si>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</si>
  <si>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</si>
  <si>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</si>
  <si>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</si>
  <si>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</si>
  <si>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</si>
  <si>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</si>
  <si>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</si>
  <si>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</si>
  <si>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</si>
  <si>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</si>
  <si>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</si>
  <si>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</si>
  <si>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</si>
  <si>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</si>
  <si>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</si>
  <si>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</si>
  <si>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</si>
  <si>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</si>
  <si>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</si>
  <si>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</si>
  <si>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</si>
  <si>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</si>
  <si>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</si>
  <si>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</si>
  <si>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</si>
  <si>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</si>
  <si>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</si>
  <si>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</si>
  <si>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</si>
  <si>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</si>
  <si>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</si>
  <si>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</si>
  <si>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</si>
  <si>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</si>
  <si>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</si>
  <si>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</si>
  <si>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</si>
  <si>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</si>
  <si>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</si>
  <si>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</si>
  <si>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</si>
  <si>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</si>
  <si>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</si>
  <si>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</si>
  <si>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</si>
  <si>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</si>
  <si>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</si>
  <si>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</si>
  <si>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</si>
  <si>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</si>
  <si>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</si>
  <si>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</si>
  <si>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</si>
  <si>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</si>
  <si>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</si>
  <si>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</si>
  <si>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</si>
  <si>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</si>
  <si>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</si>
  <si>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</si>
  <si>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</si>
  <si>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</si>
  <si>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</si>
  <si>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</si>
  <si>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</si>
  <si>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</si>
  <si>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</si>
  <si>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</si>
  <si>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</si>
  <si>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</si>
  <si>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</si>
  <si>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</si>
  <si>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</si>
  <si>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</si>
  <si>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</si>
  <si>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</si>
  <si>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</si>
  <si>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</si>
  <si>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</si>
  <si>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</si>
  <si>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</si>
  <si>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</si>
  <si>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</si>
  <si>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</si>
  <si>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</si>
  <si>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</si>
  <si>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</si>
  <si>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</si>
  <si>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</si>
  <si>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</si>
  <si>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</si>
  <si>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</si>
  <si>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</si>
  <si>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</si>
  <si>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</si>
  <si>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</si>
  <si>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</si>
  <si>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</si>
  <si>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</si>
  <si>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</si>
  <si>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</si>
  <si>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</si>
  <si>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</si>
  <si>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</si>
  <si>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</si>
  <si>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</si>
  <si>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</si>
  <si>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</si>
  <si>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</si>
  <si>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</si>
  <si>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</si>
  <si>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</si>
  <si>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</si>
  <si>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</si>
  <si>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</si>
  <si>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</si>
  <si>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</si>
  <si>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</si>
  <si>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</si>
  <si>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</si>
  <si>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</si>
  <si>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</si>
  <si>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</si>
  <si>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</si>
  <si>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</si>
  <si>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</si>
  <si>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</si>
  <si>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</si>
  <si>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</si>
  <si>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</si>
  <si>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</si>
  <si>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</si>
  <si>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</si>
  <si>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</si>
  <si>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</si>
  <si>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</si>
  <si>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</si>
  <si>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</si>
  <si>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</si>
  <si>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</si>
  <si>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</si>
  <si>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</si>
  <si>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</si>
  <si>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</si>
  <si>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</si>
  <si>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</si>
  <si>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</si>
  <si>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</si>
  <si>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</si>
  <si>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</si>
  <si>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</si>
  <si>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</si>
  <si>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</si>
  <si>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</si>
  <si>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</si>
  <si>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</si>
  <si>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</si>
  <si>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</si>
  <si>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</si>
  <si>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</si>
  <si>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</si>
  <si>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</si>
  <si>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</si>
  <si>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</si>
  <si>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</si>
  <si>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</si>
  <si>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</si>
  <si>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</si>
  <si>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</si>
  <si>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</si>
  <si>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</si>
  <si>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</si>
  <si>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</si>
  <si>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</si>
  <si>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</si>
  <si>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</si>
  <si>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</si>
  <si>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</si>
  <si>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</si>
  <si>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</si>
  <si>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</si>
  <si>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</si>
  <si>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</si>
  <si>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</si>
  <si>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</si>
  <si>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</si>
  <si>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</si>
  <si>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</si>
  <si>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</si>
  <si>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</si>
  <si>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</si>
  <si>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</si>
  <si>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</si>
  <si>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</si>
  <si>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</si>
  <si>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</si>
  <si>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</si>
  <si>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</si>
  <si>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</si>
  <si>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</si>
  <si>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</si>
  <si>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</si>
  <si>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</si>
  <si>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</si>
  <si>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</si>
  <si>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</si>
  <si>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</si>
  <si>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</si>
  <si>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</si>
  <si>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</si>
  <si>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</si>
  <si>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</si>
  <si>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</si>
  <si>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</si>
  <si>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</si>
  <si>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</si>
  <si>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</si>
  <si>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</si>
  <si>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</si>
  <si>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</si>
  <si>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</si>
  <si>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</si>
  <si>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</si>
  <si>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</si>
  <si>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</si>
  <si>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</si>
  <si>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</si>
  <si>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</si>
  <si>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</si>
  <si>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</si>
  <si>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</si>
  <si>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</si>
  <si>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</si>
  <si>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</si>
  <si>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</si>
  <si>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</si>
  <si>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</si>
  <si>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</si>
  <si>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</si>
  <si>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</si>
  <si>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</si>
  <si>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</si>
  <si>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</si>
  <si>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</si>
  <si>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</si>
  <si>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</si>
  <si>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</si>
  <si>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</si>
  <si>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</si>
  <si>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</si>
  <si>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</si>
  <si>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</si>
  <si>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</si>
  <si>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</si>
  <si>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</si>
  <si>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</si>
  <si>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</si>
  <si>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</si>
  <si>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</si>
  <si>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</si>
  <si>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</si>
  <si>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</si>
  <si>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</si>
  <si>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</si>
  <si>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</si>
  <si>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</si>
  <si>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</si>
  <si>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</si>
  <si>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</si>
  <si>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</si>
  <si>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</si>
  <si>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</si>
  <si>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</si>
  <si>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</si>
  <si>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</si>
  <si>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</si>
  <si>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</si>
  <si>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</si>
  <si>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</si>
  <si>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</si>
  <si>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</si>
  <si>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</si>
  <si>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</si>
  <si>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</si>
  <si>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</si>
  <si>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</si>
  <si>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</si>
  <si>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</si>
  <si>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</si>
  <si>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</si>
  <si>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</si>
  <si>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</si>
  <si>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</si>
  <si>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</si>
  <si>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</si>
  <si>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</si>
  <si>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</si>
  <si>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</si>
  <si>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</si>
  <si>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</si>
  <si>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</si>
  <si>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</si>
  <si>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</si>
  <si>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</si>
  <si>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</si>
  <si>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</si>
  <si>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</si>
  <si>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</si>
  <si>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</si>
  <si>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</si>
  <si>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</si>
  <si>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</si>
  <si>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</si>
  <si>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</si>
  <si>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</si>
  <si>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</si>
  <si>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</si>
  <si>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</si>
  <si>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</si>
  <si>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</si>
  <si>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</si>
  <si>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</si>
  <si>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</si>
  <si>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</si>
  <si>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</si>
  <si>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</si>
  <si>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</si>
  <si>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</si>
  <si>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</si>
  <si>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</si>
  <si>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</si>
  <si>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</si>
  <si>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</si>
  <si>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</si>
  <si>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</si>
  <si>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</si>
  <si>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</si>
  <si>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</si>
  <si>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</si>
  <si>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</si>
  <si>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</si>
  <si>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</si>
  <si>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</si>
  <si>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</si>
  <si>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</si>
  <si>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</si>
  <si>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</si>
  <si>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</si>
  <si>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</si>
  <si>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</si>
  <si>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</si>
  <si>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</si>
  <si>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</si>
  <si>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</si>
  <si>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</si>
  <si>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</si>
  <si>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</si>
  <si>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</si>
  <si>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</si>
  <si>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</si>
  <si>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</si>
  <si>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</si>
  <si>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</si>
  <si>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</si>
  <si>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</si>
  <si>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</si>
  <si>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</si>
  <si>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</si>
  <si>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</si>
  <si>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</si>
  <si>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</si>
  <si>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</si>
  <si>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</si>
  <si>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</si>
  <si>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</si>
  <si>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</si>
  <si>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</si>
  <si>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</si>
  <si>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</si>
  <si>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</si>
  <si>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</si>
  <si>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</si>
  <si>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</si>
  <si>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</si>
  <si>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</si>
  <si>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</si>
  <si>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</si>
  <si>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</si>
  <si>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</si>
  <si>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</si>
  <si>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</si>
  <si>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</si>
  <si>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</si>
  <si>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</si>
  <si>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</si>
  <si>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</si>
  <si>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</si>
  <si>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</si>
  <si>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</si>
  <si>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</si>
  <si>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</si>
  <si>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</si>
  <si>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</si>
  <si>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</si>
  <si>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</si>
  <si>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</si>
  <si>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</si>
  <si>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</si>
  <si>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</si>
  <si>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</si>
  <si>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</si>
  <si>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</si>
  <si>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</si>
  <si>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</si>
  <si>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</si>
  <si>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</si>
  <si>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</si>
  <si>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</si>
  <si>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</si>
  <si>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</si>
  <si>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</si>
  <si>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</si>
  <si>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</si>
  <si>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</si>
  <si>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</si>
  <si>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</si>
  <si>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</si>
  <si>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</si>
  <si>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</si>
  <si>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</si>
  <si>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</si>
  <si>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</si>
  <si>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</si>
  <si>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</si>
  <si>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</si>
  <si>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</si>
  <si>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</si>
  <si>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</si>
  <si>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</si>
  <si>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</si>
  <si>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</si>
  <si>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</si>
  <si>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</si>
  <si>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</si>
  <si>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</si>
  <si>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</si>
  <si>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</si>
  <si>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</si>
  <si>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</si>
  <si>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</si>
  <si>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</si>
  <si>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</si>
  <si>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</si>
  <si>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</si>
  <si>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</si>
  <si>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</si>
  <si>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</si>
  <si>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</si>
  <si>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</si>
  <si>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</si>
  <si>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</si>
  <si>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</si>
  <si>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</si>
  <si>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</si>
  <si>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</si>
  <si>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</si>
  <si>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</si>
  <si>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</si>
  <si>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</si>
  <si>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</si>
  <si>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</si>
  <si>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</si>
  <si>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</si>
  <si>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</si>
  <si>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</si>
  <si>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</si>
  <si>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</si>
  <si>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</si>
  <si>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</si>
  <si>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</si>
  <si>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</si>
  <si>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</si>
  <si>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</si>
  <si>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</si>
  <si>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</si>
  <si>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</si>
  <si>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</si>
  <si>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</si>
  <si>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</si>
  <si>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</si>
  <si>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</si>
  <si>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</si>
  <si>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</si>
  <si>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</si>
  <si>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</si>
  <si>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</si>
  <si>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</si>
  <si>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</si>
  <si>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</si>
  <si>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</si>
  <si>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</si>
  <si>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</si>
  <si>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</si>
  <si>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</si>
  <si>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</si>
  <si>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</si>
  <si>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</si>
  <si>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</si>
  <si>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</si>
  <si>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</si>
  <si>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</si>
  <si>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</si>
  <si>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</si>
  <si>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</si>
  <si>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</si>
  <si>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</si>
  <si>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</si>
  <si>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</si>
  <si>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</si>
  <si>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</si>
  <si>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</si>
  <si>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</si>
  <si>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</si>
  <si>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</si>
  <si>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</si>
  <si>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</si>
  <si>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</si>
  <si>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</si>
  <si>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</si>
  <si>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</si>
  <si>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</si>
  <si>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</si>
  <si>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</si>
  <si>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</si>
  <si>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</si>
  <si>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</si>
  <si>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</si>
  <si>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</si>
  <si>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</si>
  <si>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</si>
  <si>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</si>
  <si>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</si>
  <si>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</si>
  <si>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</si>
  <si>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</si>
  <si>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</si>
  <si>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</si>
  <si>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</si>
  <si>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</si>
  <si>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</si>
  <si>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</si>
  <si>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</si>
  <si>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</si>
  <si>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</si>
  <si>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</si>
  <si>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</si>
  <si>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</si>
  <si>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</si>
  <si>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</si>
  <si>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</si>
  <si>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</si>
  <si>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</si>
  <si>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</si>
  <si>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</si>
  <si>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</si>
  <si>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</si>
  <si>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</si>
  <si>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</si>
  <si>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</si>
  <si>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</si>
  <si>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</si>
  <si>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</si>
  <si>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</si>
  <si>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</si>
  <si>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</si>
  <si>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</si>
  <si>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</si>
  <si>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</si>
  <si>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</si>
  <si>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</si>
  <si>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</si>
  <si>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</si>
  <si>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</si>
  <si>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</si>
  <si>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</si>
  <si>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</si>
  <si>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</si>
  <si>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</si>
  <si>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</si>
  <si>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</si>
  <si>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</si>
  <si>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</si>
  <si>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</si>
  <si>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</si>
  <si>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</si>
  <si>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</si>
  <si>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</si>
  <si>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</si>
  <si>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</si>
  <si>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</si>
  <si>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</si>
  <si>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</si>
  <si>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</si>
  <si>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</si>
  <si>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</si>
  <si>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</si>
  <si>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</si>
  <si>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</si>
  <si>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</si>
  <si>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</si>
  <si>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</si>
  <si>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</si>
  <si>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</si>
  <si>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</si>
  <si>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</si>
  <si>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</si>
  <si>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</si>
  <si>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</si>
  <si>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</si>
  <si>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</si>
  <si>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</si>
  <si>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</si>
  <si>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</si>
  <si>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</si>
  <si>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</si>
  <si>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</si>
  <si>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</si>
  <si>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</si>
  <si>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</si>
  <si>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</si>
  <si>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</si>
  <si>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</si>
  <si>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</si>
  <si>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</si>
  <si>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</si>
  <si>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</si>
  <si>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</si>
  <si>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</si>
  <si>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</si>
  <si>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</si>
  <si>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</si>
  <si>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</si>
  <si>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</si>
  <si>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</si>
  <si>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</si>
  <si>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</si>
  <si>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</si>
  <si>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</si>
  <si>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</si>
  <si>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</si>
  <si>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</si>
  <si>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</si>
  <si>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</si>
  <si>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</si>
  <si>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</si>
  <si>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</si>
  <si>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</si>
  <si>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</si>
  <si>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</si>
  <si>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</si>
  <si>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</si>
  <si>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</si>
  <si>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</si>
  <si>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</si>
  <si>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</si>
  <si>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</si>
  <si>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</si>
  <si>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</si>
  <si>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</si>
  <si>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</si>
  <si>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</si>
  <si>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</si>
  <si>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</si>
  <si>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</si>
  <si>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</si>
  <si>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</si>
  <si>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</si>
  <si>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</si>
  <si>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</si>
  <si>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</si>
  <si>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</si>
  <si>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</si>
  <si>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</si>
  <si>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</si>
  <si>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</si>
  <si>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</si>
  <si>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</si>
  <si>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</si>
  <si>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</si>
  <si>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</si>
  <si>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</si>
  <si>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</si>
  <si>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</si>
  <si>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</si>
  <si>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</si>
  <si>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</si>
  <si>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</si>
  <si>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</si>
  <si>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</si>
  <si>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</si>
  <si>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</si>
  <si>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</si>
  <si>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</si>
  <si>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</si>
  <si>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</si>
  <si>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</si>
  <si>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</si>
  <si>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</si>
  <si>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</si>
  <si>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</si>
  <si>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</si>
  <si>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</si>
  <si>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</si>
  <si>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</si>
  <si>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</si>
  <si>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</si>
  <si>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</si>
  <si>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</si>
  <si>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</si>
  <si>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</si>
  <si>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</si>
  <si>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</si>
  <si>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</si>
  <si>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</si>
  <si>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</si>
  <si>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</si>
  <si>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</si>
  <si>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</si>
  <si>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</si>
  <si>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</si>
  <si>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</si>
  <si>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</si>
  <si>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</si>
  <si>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</si>
  <si>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</si>
  <si>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</si>
  <si>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</si>
  <si>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</si>
  <si>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</si>
  <si>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</si>
  <si>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</si>
  <si>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</si>
  <si>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</si>
  <si>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</si>
  <si>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</si>
  <si>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</si>
  <si>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</si>
  <si>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</si>
  <si>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</si>
  <si>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</si>
  <si>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</si>
  <si>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</si>
  <si>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</si>
  <si>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</si>
  <si>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</si>
  <si>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</si>
  <si>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</si>
  <si>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</si>
  <si>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</si>
  <si>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</si>
  <si>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</si>
  <si>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</si>
  <si>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</si>
  <si>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</si>
  <si>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</si>
  <si>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</si>
  <si>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</si>
  <si>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</si>
  <si>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</si>
  <si>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</si>
  <si>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</si>
  <si>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</si>
  <si>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</si>
  <si>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</si>
  <si>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</si>
  <si>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</si>
  <si>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</si>
  <si>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</si>
  <si>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</si>
  <si>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</si>
  <si>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</si>
  <si>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</si>
  <si>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</si>
  <si>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</si>
  <si>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</si>
  <si>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</si>
  <si>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</si>
  <si>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</si>
  <si>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</si>
  <si>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</si>
  <si>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</si>
  <si>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</si>
  <si>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</si>
  <si>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</si>
  <si>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</si>
  <si>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</si>
  <si>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</si>
  <si>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</si>
  <si>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</si>
  <si>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</si>
  <si>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</si>
  <si>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</si>
  <si>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</si>
  <si>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</si>
  <si>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</si>
  <si>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</si>
  <si>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</si>
  <si>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</si>
  <si>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</si>
  <si>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</si>
  <si>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</si>
  <si>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</si>
  <si>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</si>
  <si>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</si>
  <si>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</si>
  <si>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</si>
  <si>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</si>
  <si>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</si>
  <si>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</si>
  <si>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</si>
  <si>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</si>
  <si>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</si>
  <si>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</si>
  <si>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</si>
  <si>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</si>
  <si>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</si>
  <si>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</si>
  <si>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</si>
  <si>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</si>
  <si>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</si>
  <si>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</si>
  <si>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</si>
  <si>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</si>
  <si>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</si>
  <si>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</si>
  <si>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</si>
  <si>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</si>
  <si>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</si>
  <si>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</si>
  <si>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</si>
  <si>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</si>
  <si>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</si>
  <si>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</si>
  <si>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</si>
  <si>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</si>
  <si>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</si>
  <si>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</si>
  <si>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</si>
  <si>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</si>
  <si>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</si>
  <si>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</si>
  <si>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</si>
  <si>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</si>
  <si>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</si>
  <si>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</si>
  <si>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</si>
  <si>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</si>
  <si>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</si>
  <si>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</si>
  <si>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</si>
  <si>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</si>
  <si>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</si>
  <si>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</si>
  <si>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</si>
  <si>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</si>
  <si>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</si>
  <si>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</si>
  <si>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</si>
  <si>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</si>
  <si>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</si>
  <si>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</si>
  <si>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</si>
  <si>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</si>
  <si>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</si>
  <si>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</si>
  <si>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</si>
  <si>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</si>
  <si>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</si>
  <si>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</si>
  <si>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</si>
  <si>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</si>
  <si>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</si>
  <si>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</si>
  <si>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</si>
  <si>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</si>
  <si>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</si>
  <si>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</si>
  <si>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</si>
  <si>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</si>
  <si>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</si>
  <si>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</si>
  <si>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</si>
  <si>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</si>
  <si>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</si>
  <si>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</si>
  <si>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</si>
  <si>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</si>
  <si>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</si>
  <si>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</si>
  <si>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</si>
  <si>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</si>
  <si>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</si>
  <si>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</si>
  <si>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</si>
  <si>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</si>
  <si>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</si>
  <si>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</si>
  <si>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</si>
  <si>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</si>
  <si>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</si>
  <si>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</si>
  <si>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</si>
  <si>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</si>
  <si>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</si>
  <si>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</si>
  <si>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</si>
  <si>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</si>
  <si>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</si>
  <si>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</si>
  <si>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</si>
  <si>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</si>
  <si>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</si>
  <si>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</si>
  <si>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</si>
  <si>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</si>
  <si>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</si>
  <si>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</si>
  <si>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</si>
  <si>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</si>
  <si>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</si>
  <si>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</si>
  <si>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</si>
  <si>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</si>
  <si>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</si>
  <si>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</si>
  <si>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</si>
  <si>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</si>
  <si>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</si>
  <si>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</si>
  <si>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</si>
  <si>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</si>
  <si>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</si>
  <si>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</si>
  <si>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</si>
  <si>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</si>
  <si>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</si>
  <si>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</si>
  <si>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</si>
  <si>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</si>
  <si>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</si>
  <si>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</si>
  <si>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</si>
  <si>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</si>
  <si>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</si>
  <si>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</si>
  <si>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</si>
  <si>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</si>
  <si>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</si>
  <si>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</si>
  <si>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</si>
  <si>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</si>
  <si>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</si>
  <si>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</si>
  <si>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</si>
  <si>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</si>
  <si>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</si>
  <si>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</si>
  <si>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</si>
  <si>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</si>
  <si>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</si>
  <si>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</si>
  <si>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</si>
  <si>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</si>
  <si>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</si>
  <si>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</si>
  <si>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</si>
  <si>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</si>
  <si>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</si>
  <si>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</si>
  <si>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</si>
  <si>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</si>
  <si>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</si>
  <si>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</si>
  <si>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</si>
  <si>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</si>
  <si>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</si>
  <si>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</si>
  <si>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</si>
  <si>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</si>
  <si>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</si>
  <si>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</si>
  <si>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</si>
  <si>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</si>
  <si>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</si>
  <si>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</si>
  <si>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</si>
  <si>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</si>
  <si>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</si>
  <si>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</si>
  <si>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</si>
  <si>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</si>
  <si>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</si>
  <si>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</si>
  <si>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</si>
  <si>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</si>
  <si>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</si>
  <si>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</si>
  <si>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</si>
  <si>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</si>
  <si>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</si>
  <si>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</si>
  <si>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</si>
  <si>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</si>
  <si>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</si>
  <si>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</si>
  <si>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</si>
  <si>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</si>
  <si>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</si>
  <si>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</si>
  <si>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</si>
  <si>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</si>
  <si>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</si>
  <si>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</si>
  <si>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</si>
  <si>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</si>
  <si>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</si>
  <si>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</si>
  <si>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</si>
  <si>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</si>
  <si>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</si>
  <si>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</si>
  <si>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</si>
  <si>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</si>
  <si>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</si>
  <si>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</si>
  <si>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</si>
  <si>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</si>
  <si>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</si>
  <si>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</si>
  <si>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</si>
  <si>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</si>
  <si>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</si>
  <si>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</si>
  <si>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</si>
  <si>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</si>
  <si>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</si>
  <si>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</si>
  <si>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</si>
  <si>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</si>
  <si>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</si>
  <si>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</si>
  <si>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</si>
  <si>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</si>
  <si>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</si>
  <si>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</si>
  <si>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</si>
  <si>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</si>
  <si>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</si>
  <si>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</si>
  <si>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</si>
  <si>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</si>
  <si>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</si>
  <si>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</si>
  <si>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</si>
  <si>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</si>
  <si>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</si>
  <si>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</si>
  <si>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</si>
  <si>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</si>
  <si>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</si>
  <si>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</si>
  <si>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</si>
  <si>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</si>
  <si>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</si>
  <si>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</si>
  <si>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</si>
  <si>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</si>
  <si>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</si>
  <si>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</si>
  <si>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</si>
  <si>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</si>
  <si>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</si>
  <si>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</si>
  <si>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</si>
  <si>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</si>
  <si>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</si>
  <si>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</si>
  <si>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</si>
  <si>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</si>
  <si>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</si>
  <si>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</si>
  <si>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</si>
  <si>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</si>
  <si>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</si>
  <si>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</si>
  <si>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</si>
  <si>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</si>
  <si>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</si>
  <si>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</si>
  <si>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</si>
  <si>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</si>
  <si>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</si>
  <si>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</si>
  <si>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</si>
  <si>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</si>
  <si>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</si>
  <si>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</si>
  <si>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</si>
  <si>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</si>
  <si>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</si>
  <si>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</si>
  <si>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</si>
  <si>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</si>
  <si>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</si>
  <si>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</si>
  <si>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</si>
  <si>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</si>
  <si>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</si>
  <si>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</si>
  <si>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</si>
  <si>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</si>
  <si>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</si>
  <si>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</si>
  <si>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</si>
  <si>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</si>
  <si>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</si>
  <si>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</si>
  <si>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</si>
  <si>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</si>
  <si>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</si>
  <si>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</si>
  <si>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</si>
  <si>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</si>
  <si>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</si>
  <si>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</si>
  <si>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</si>
  <si>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</si>
  <si>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</si>
  <si>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</si>
  <si>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</si>
  <si>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</si>
  <si>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</si>
  <si>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</si>
  <si>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</si>
  <si>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</si>
  <si>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</si>
  <si>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</si>
  <si>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</si>
  <si>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</si>
  <si>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</si>
  <si>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</si>
  <si>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</si>
  <si>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</si>
  <si>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</si>
  <si>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</si>
  <si>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</si>
  <si>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</si>
  <si>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</si>
  <si>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</si>
  <si>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</si>
  <si>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</si>
  <si>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</si>
  <si>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</si>
  <si>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</si>
  <si>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</si>
  <si>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</si>
  <si>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</si>
  <si>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</si>
  <si>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</si>
  <si>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</si>
  <si>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</si>
  <si>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</si>
  <si>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</si>
  <si>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</si>
  <si>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</si>
  <si>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</si>
  <si>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</si>
  <si>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</si>
  <si>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</si>
  <si>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</si>
  <si>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</si>
  <si>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</si>
  <si>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</si>
  <si>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</si>
  <si>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</si>
  <si>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</si>
  <si>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</si>
  <si>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</si>
  <si>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</si>
  <si>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</si>
  <si>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</si>
  <si>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</si>
  <si>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</si>
  <si>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</si>
  <si>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</si>
  <si>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</si>
  <si>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</si>
  <si>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</si>
  <si>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</si>
  <si>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</si>
  <si>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</si>
  <si>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</si>
  <si>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</si>
  <si>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</si>
  <si>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</si>
  <si>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</si>
  <si>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</si>
  <si>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</si>
  <si>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</si>
  <si>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</si>
  <si>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</si>
  <si>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</si>
  <si>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</si>
  <si>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</si>
  <si>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</si>
  <si>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</si>
  <si>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</si>
  <si>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</si>
  <si>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</si>
  <si>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</si>
  <si>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</si>
  <si>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</si>
  <si>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</si>
  <si>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</si>
  <si>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</si>
  <si>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</si>
  <si>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</si>
  <si>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</si>
  <si>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</si>
  <si>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</si>
  <si>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</si>
  <si>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</si>
  <si>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</si>
  <si>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</si>
  <si>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</si>
  <si>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</si>
  <si>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</si>
  <si>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</si>
  <si>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</si>
  <si>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</si>
  <si>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</si>
  <si>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</si>
  <si>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</si>
  <si>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</si>
  <si>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</si>
  <si>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</si>
  <si>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</si>
  <si>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</si>
  <si>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</si>
  <si>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</si>
  <si>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</si>
  <si>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</si>
  <si>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</si>
  <si>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</si>
  <si>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</si>
  <si>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</si>
  <si>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</si>
  <si>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</si>
  <si>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</si>
  <si>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</si>
  <si>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</si>
  <si>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</si>
  <si>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</si>
  <si>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</si>
  <si>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</si>
  <si>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</si>
  <si>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</si>
  <si>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</si>
  <si>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</si>
  <si>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</si>
  <si>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</si>
  <si>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</si>
  <si>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</si>
  <si>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</si>
  <si>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</si>
  <si>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</si>
  <si>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</si>
  <si>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</si>
  <si>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</si>
  <si>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</si>
  <si>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</si>
  <si>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</si>
  <si>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</si>
  <si>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</si>
  <si>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</si>
  <si>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</si>
  <si>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</si>
  <si>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</si>
  <si>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</si>
  <si>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</si>
  <si>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</si>
  <si>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</si>
  <si>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</si>
  <si>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</si>
  <si>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</si>
  <si>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</si>
  <si>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</si>
  <si>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</si>
  <si>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</si>
  <si>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</si>
  <si>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</si>
  <si>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</si>
  <si>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</si>
  <si>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</si>
  <si>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</si>
  <si>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</si>
  <si>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</si>
  <si>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</si>
  <si>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</si>
  <si>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</si>
  <si>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</si>
  <si>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</si>
  <si>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</si>
  <si>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</si>
  <si>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</si>
  <si>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</si>
  <si>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</si>
  <si>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</si>
  <si>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</si>
  <si>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</si>
  <si>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</si>
  <si>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</si>
  <si>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</si>
  <si>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</si>
  <si>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</si>
  <si>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</si>
  <si>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</si>
  <si>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</si>
  <si>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</si>
  <si>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</si>
  <si>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</si>
  <si>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</si>
  <si>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</si>
  <si>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</si>
  <si>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</si>
  <si>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</si>
  <si>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</si>
  <si>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</si>
  <si>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</si>
  <si>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</si>
  <si>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</si>
  <si>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</si>
  <si>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</si>
  <si>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</si>
  <si>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</si>
  <si>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</si>
  <si>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</si>
  <si>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</si>
  <si>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</si>
  <si>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</si>
  <si>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</si>
  <si>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</si>
  <si>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</si>
  <si>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</si>
  <si>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</si>
  <si>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</si>
  <si>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</si>
  <si>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</si>
  <si>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</si>
  <si>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</si>
  <si>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</si>
  <si>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</si>
  <si>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</si>
  <si>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</si>
  <si>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</si>
  <si>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</si>
  <si>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</si>
  <si>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</si>
  <si>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</si>
  <si>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</si>
  <si>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</si>
  <si>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</si>
  <si>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</si>
  <si>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</si>
  <si>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</si>
  <si>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</si>
  <si>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</si>
  <si>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</si>
  <si>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</si>
  <si>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</si>
  <si>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</si>
  <si>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</si>
  <si>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</si>
  <si>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</si>
  <si>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</si>
  <si>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</si>
  <si>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</si>
  <si>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</si>
  <si>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</si>
  <si>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</si>
  <si>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</si>
  <si>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</si>
  <si>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</si>
  <si>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</si>
  <si>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</si>
  <si>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</si>
  <si>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</si>
  <si>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</si>
  <si>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</si>
  <si>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</si>
  <si>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</si>
  <si>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</si>
  <si>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</si>
  <si>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</si>
  <si>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</si>
  <si>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</si>
  <si>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</si>
  <si>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</si>
  <si>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</si>
  <si>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</si>
  <si>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</si>
  <si>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</si>
  <si>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</si>
  <si>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</si>
  <si>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</si>
  <si>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</si>
  <si>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</si>
  <si>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</si>
  <si>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</si>
  <si>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</si>
  <si>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</si>
  <si>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</si>
  <si>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</si>
  <si>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</si>
  <si>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</si>
  <si>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</si>
  <si>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</si>
  <si>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</si>
  <si>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</si>
  <si>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</si>
  <si>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</si>
  <si>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</si>
  <si>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</si>
  <si>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</si>
  <si>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</si>
  <si>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</si>
  <si>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</si>
  <si>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</si>
  <si>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</si>
  <si>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</si>
  <si>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</si>
  <si>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</si>
  <si>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</si>
  <si>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</si>
  <si>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</si>
  <si>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</si>
  <si>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</si>
  <si>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</si>
  <si>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</si>
  <si>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</si>
  <si>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</si>
  <si>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</si>
  <si>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</si>
  <si>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</si>
  <si>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</si>
  <si>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</si>
  <si>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</si>
  <si>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</si>
  <si>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</si>
  <si>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</si>
  <si>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</si>
  <si>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</si>
  <si>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</si>
  <si>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</si>
  <si>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</si>
  <si>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</si>
  <si>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</si>
  <si>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</si>
  <si>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</si>
  <si>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</si>
  <si>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</si>
  <si>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</si>
  <si>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</si>
  <si>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</si>
  <si>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</si>
  <si>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</si>
  <si>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</si>
  <si>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</si>
  <si>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</si>
  <si>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</si>
  <si>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</si>
  <si>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</si>
  <si>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</si>
  <si>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</si>
  <si>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</si>
  <si>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</si>
  <si>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</si>
  <si>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</si>
  <si>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</si>
  <si>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</si>
  <si>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</si>
  <si>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</si>
  <si>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</si>
  <si>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</si>
  <si>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</si>
  <si>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</si>
  <si>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</si>
  <si>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</si>
  <si>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</si>
  <si>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</si>
  <si>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</si>
  <si>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</si>
  <si>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</si>
  <si>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</si>
  <si>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</si>
  <si>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</si>
  <si>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</si>
  <si>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</si>
  <si>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</si>
  <si>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</si>
  <si>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</si>
  <si>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</si>
  <si>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</si>
  <si>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</si>
  <si>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</si>
  <si>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</si>
  <si>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</si>
  <si>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</si>
  <si>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</si>
  <si>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</si>
  <si>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</si>
  <si>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</si>
  <si>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</si>
  <si>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</si>
  <si>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</si>
  <si>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</si>
  <si>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</si>
  <si>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</si>
  <si>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</si>
  <si>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</si>
  <si>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</si>
  <si>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</si>
  <si>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</si>
  <si>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</si>
  <si>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</si>
  <si>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</si>
  <si>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</si>
  <si>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</si>
  <si>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</si>
  <si>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</si>
  <si>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</si>
  <si>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</si>
  <si>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</si>
  <si>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</si>
  <si>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</si>
  <si>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</si>
  <si>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</si>
  <si>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</si>
  <si>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</si>
  <si>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</si>
  <si>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</si>
  <si>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</si>
  <si>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</si>
  <si>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</si>
  <si>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</si>
  <si>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</si>
  <si>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</si>
  <si>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</si>
  <si>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</si>
  <si>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</si>
  <si>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</si>
  <si>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</si>
  <si>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</si>
  <si>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</si>
  <si>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</si>
  <si>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</si>
  <si>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</si>
  <si>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</si>
  <si>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</si>
  <si>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</si>
  <si>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</si>
  <si>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</si>
  <si>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</si>
  <si>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</si>
  <si>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</si>
  <si>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</si>
  <si>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</si>
  <si>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</si>
  <si>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</si>
  <si>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</si>
  <si>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</si>
  <si>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</si>
  <si>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</si>
  <si>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</si>
  <si>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</si>
  <si>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</si>
  <si>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</si>
  <si>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</si>
  <si>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</si>
  <si>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</si>
  <si>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</si>
  <si>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</si>
  <si>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</si>
  <si>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</si>
  <si>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</si>
  <si>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</si>
  <si>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</si>
  <si>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</si>
  <si>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</si>
  <si>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</si>
  <si>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</si>
  <si>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</si>
  <si>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</si>
  <si>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</si>
  <si>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</si>
  <si>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</si>
  <si>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</si>
  <si>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</si>
  <si>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</si>
  <si>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</si>
  <si>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</si>
  <si>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</si>
  <si>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</si>
  <si>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</si>
  <si>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</si>
  <si>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</si>
  <si>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</si>
  <si>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</si>
  <si>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</si>
  <si>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</si>
  <si>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</si>
  <si>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</si>
  <si>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</si>
  <si>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</si>
  <si>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</si>
  <si>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</si>
  <si>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</si>
  <si>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</si>
  <si>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</si>
  <si>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</si>
  <si>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</si>
  <si>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</si>
  <si>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</si>
  <si>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</si>
  <si>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</si>
  <si>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</si>
  <si>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</si>
  <si>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</si>
  <si>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</si>
  <si>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</si>
  <si>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</si>
  <si>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</si>
  <si>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</si>
  <si>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</si>
  <si>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</si>
  <si>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</si>
  <si>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</si>
  <si>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</si>
  <si>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</si>
  <si>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</si>
  <si>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</si>
  <si>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</si>
  <si>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</si>
  <si>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</si>
  <si>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</si>
  <si>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</si>
  <si>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</si>
  <si>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</si>
  <si>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</si>
  <si>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</si>
  <si>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</si>
  <si>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</si>
  <si>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</si>
  <si>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</si>
  <si>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</si>
  <si>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</si>
  <si>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</si>
  <si>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</si>
  <si>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</si>
  <si>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</si>
  <si>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</si>
  <si>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</si>
  <si>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</si>
  <si>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</si>
  <si>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</si>
  <si>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</si>
  <si>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</si>
  <si>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</si>
  <si>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</si>
  <si>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</si>
  <si>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</si>
  <si>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</si>
  <si>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</si>
  <si>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</si>
  <si>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</si>
  <si>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</si>
  <si>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</si>
  <si>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</si>
  <si>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</si>
  <si>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</si>
  <si>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</si>
  <si>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</si>
  <si>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</si>
  <si>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</si>
  <si>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</si>
  <si>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</si>
  <si>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</si>
  <si>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</si>
  <si>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</si>
  <si>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</si>
  <si>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</si>
  <si>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</si>
  <si>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</si>
  <si>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</si>
  <si>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</si>
  <si>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</si>
  <si>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</si>
  <si>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</si>
  <si>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</si>
  <si>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</si>
  <si>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</si>
  <si>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</si>
  <si>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</si>
  <si>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</si>
  <si>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</si>
  <si>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</si>
  <si>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</si>
  <si>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</si>
  <si>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</si>
  <si>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</si>
  <si>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</si>
  <si>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</si>
  <si>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</si>
  <si>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</si>
  <si>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</si>
  <si>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</si>
  <si>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</si>
  <si>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</si>
  <si>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</si>
  <si>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</si>
  <si>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</si>
  <si>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</si>
  <si>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</si>
  <si>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</si>
  <si>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</si>
  <si>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</si>
  <si>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</si>
  <si>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</si>
  <si>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</si>
  <si>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</si>
  <si>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</si>
  <si>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</si>
  <si>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</si>
  <si>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</si>
  <si>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</si>
  <si>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</si>
  <si>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</si>
  <si>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</si>
  <si>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</si>
  <si>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</si>
  <si>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</si>
  <si>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</si>
  <si>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</si>
  <si>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</si>
  <si>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</si>
  <si>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</si>
  <si>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</si>
  <si>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</si>
  <si>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</si>
  <si>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</si>
  <si>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</si>
  <si>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</si>
  <si>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</si>
  <si>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</si>
  <si>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</si>
  <si>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</si>
  <si>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</si>
  <si>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</si>
  <si>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</si>
  <si>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</si>
  <si>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</si>
  <si>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</si>
  <si>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</si>
  <si>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</si>
  <si>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</si>
  <si>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</si>
  <si>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</si>
  <si>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</si>
  <si>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</si>
  <si>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</si>
  <si>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</si>
  <si>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</si>
  <si>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</si>
  <si>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</si>
  <si>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</si>
  <si>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</si>
  <si>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</si>
  <si>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</si>
  <si>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</si>
  <si>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</si>
  <si>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</si>
  <si>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</si>
  <si>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</si>
  <si>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</si>
  <si>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</si>
  <si>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</si>
  <si>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</si>
  <si>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</si>
  <si>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</si>
  <si>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</si>
  <si>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</si>
  <si>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</si>
  <si>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</si>
  <si>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</si>
  <si>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</si>
  <si>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</si>
  <si>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</si>
  <si>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</si>
  <si>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</si>
  <si>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</si>
  <si>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</si>
  <si>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</si>
  <si>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</si>
  <si>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</si>
  <si>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</si>
  <si>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</si>
  <si>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</si>
  <si>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</si>
  <si>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</si>
  <si>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</si>
  <si>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</si>
  <si>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</si>
  <si>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</si>
  <si>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</si>
  <si>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</si>
  <si>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</si>
  <si>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</si>
  <si>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</si>
  <si>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</si>
  <si>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</si>
  <si>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</si>
  <si>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</si>
  <si>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</si>
  <si>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</si>
  <si>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</si>
  <si>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</si>
  <si>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</si>
  <si>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</si>
  <si>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</si>
  <si>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</si>
  <si>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</si>
  <si>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</si>
  <si>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</si>
  <si>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</si>
  <si>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</si>
  <si>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</si>
  <si>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</si>
  <si>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</si>
  <si>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</si>
  <si>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</si>
  <si>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</si>
  <si>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</si>
  <si>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</si>
  <si>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</si>
  <si>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</si>
  <si>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</si>
  <si>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</si>
  <si>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</si>
  <si>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</si>
  <si>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</si>
  <si>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</si>
  <si>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</si>
  <si>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</si>
  <si>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</si>
  <si>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</si>
  <si>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</si>
  <si>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</si>
  <si>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</si>
  <si>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</si>
  <si>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</si>
  <si>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</si>
  <si>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</si>
  <si>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</si>
  <si>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</si>
  <si>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</si>
  <si>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</si>
  <si>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</si>
  <si>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</si>
  <si>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</si>
  <si>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</si>
  <si>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</si>
  <si>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</si>
  <si>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</si>
  <si>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</si>
  <si>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</si>
  <si>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</si>
  <si>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</si>
  <si>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</si>
  <si>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</si>
  <si>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</si>
  <si>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</si>
  <si>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</si>
  <si>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</si>
  <si>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</si>
  <si>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</si>
  <si>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</si>
  <si>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</si>
  <si>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</si>
  <si>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</si>
  <si>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</si>
  <si>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</si>
  <si>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</si>
  <si>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</si>
  <si>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</si>
  <si>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</si>
  <si>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</si>
  <si>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</si>
  <si>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</si>
  <si>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</si>
  <si>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</si>
  <si>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</si>
  <si>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</si>
  <si>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</si>
  <si>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</si>
  <si>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</si>
  <si>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</si>
  <si>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</si>
  <si>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</si>
  <si>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</si>
  <si>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</si>
  <si>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</si>
  <si>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</si>
  <si>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</si>
  <si>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</si>
  <si>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</si>
  <si>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</si>
  <si>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</si>
  <si>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</si>
  <si>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</si>
  <si>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</si>
  <si>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</si>
  <si>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</si>
  <si>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</si>
  <si>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</si>
  <si>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</si>
  <si>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</si>
  <si>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</si>
  <si>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</si>
  <si>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</si>
  <si>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</si>
  <si>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</si>
  <si>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</si>
  <si>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</si>
  <si>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</si>
  <si>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</si>
  <si>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</si>
  <si>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</si>
  <si>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</si>
  <si>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</si>
  <si>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</si>
  <si>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</si>
  <si>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</si>
  <si>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</si>
  <si>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</si>
  <si>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</si>
  <si>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</si>
  <si>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</si>
  <si>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</si>
  <si>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</si>
  <si>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</si>
  <si>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</si>
  <si>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</si>
  <si>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</si>
  <si>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</si>
  <si>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</si>
  <si>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</si>
  <si>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</si>
  <si>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</si>
  <si>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</si>
  <si>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</si>
  <si>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</si>
  <si>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</si>
  <si>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</si>
  <si>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</si>
  <si>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</si>
  <si>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</si>
  <si>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</si>
  <si>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</si>
  <si>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</si>
  <si>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</si>
  <si>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</si>
  <si>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</si>
  <si>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</si>
  <si>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</si>
  <si>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</si>
  <si>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</si>
  <si>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</si>
  <si>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</si>
  <si>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</si>
  <si>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</si>
  <si>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</si>
  <si>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</si>
  <si>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</si>
  <si>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</si>
  <si>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</si>
  <si>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</si>
  <si>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</si>
  <si>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</si>
  <si>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</si>
  <si>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</si>
  <si>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</si>
  <si>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</si>
  <si>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</si>
  <si>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</si>
  <si>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</si>
  <si>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</si>
  <si>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</si>
  <si>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</si>
  <si>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</si>
  <si>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</si>
  <si>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</si>
  <si>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</si>
  <si>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</si>
  <si>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</si>
  <si>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</si>
  <si>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</si>
  <si>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</si>
  <si>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</si>
  <si>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</si>
  <si>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</si>
  <si>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</si>
  <si>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</si>
  <si>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</si>
  <si>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</si>
  <si>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</si>
  <si>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</si>
  <si>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</si>
  <si>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</si>
  <si>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</si>
  <si>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</si>
  <si>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</si>
  <si>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</si>
  <si>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</si>
  <si>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</si>
  <si>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</si>
  <si>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</si>
  <si>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</si>
  <si>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</si>
  <si>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</si>
  <si>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</si>
  <si>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</si>
  <si>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</si>
  <si>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</si>
  <si>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</si>
  <si>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</si>
  <si>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</si>
  <si>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</si>
  <si>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</si>
  <si>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</si>
  <si>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</si>
  <si>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</si>
  <si>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</si>
  <si>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</si>
  <si>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</si>
  <si>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</si>
  <si>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</si>
  <si>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</si>
  <si>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</si>
  <si>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</si>
  <si>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</si>
  <si>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</si>
  <si>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</si>
  <si>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</si>
  <si>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</si>
  <si>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</si>
  <si>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</si>
  <si>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</si>
  <si>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</si>
  <si>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</si>
  <si>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</si>
  <si>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</si>
  <si>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</si>
  <si>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</si>
  <si>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</si>
  <si>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</si>
  <si>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</si>
  <si>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</si>
  <si>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</si>
  <si>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</si>
  <si>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</si>
  <si>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</si>
  <si>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</si>
  <si>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</si>
  <si>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</si>
  <si>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</si>
  <si>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</si>
  <si>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</si>
  <si>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</si>
  <si>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</si>
  <si>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</si>
  <si>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</si>
  <si>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</si>
  <si>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</si>
  <si>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</si>
  <si>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</si>
  <si>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</si>
  <si>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</si>
  <si>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</si>
  <si>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</si>
  <si>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</si>
  <si>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</si>
  <si>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</si>
  <si>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</si>
  <si>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</si>
  <si>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</si>
  <si>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</si>
  <si>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</si>
  <si>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</si>
  <si>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</si>
  <si>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</si>
  <si>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</si>
  <si>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</si>
  <si>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</si>
  <si>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</si>
  <si>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</si>
  <si>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</si>
  <si>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</si>
  <si>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</si>
  <si>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</si>
  <si>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</si>
  <si>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</si>
  <si>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</si>
  <si>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</si>
  <si>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</si>
  <si>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</si>
  <si>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</si>
  <si>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</si>
  <si>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</si>
  <si>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</si>
  <si>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</si>
  <si>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</si>
  <si>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</si>
  <si>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</si>
  <si>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</si>
  <si>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</si>
  <si>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</si>
  <si>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</si>
  <si>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</si>
  <si>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</si>
  <si>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</si>
  <si>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</si>
  <si>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</si>
  <si>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</si>
  <si>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</si>
  <si>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</si>
  <si>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</si>
  <si>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</si>
  <si>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</si>
  <si>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</si>
  <si>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</si>
  <si>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</si>
  <si>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</si>
  <si>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</si>
  <si>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</si>
  <si>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</si>
  <si>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</si>
  <si>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</si>
  <si>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</si>
  <si>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</si>
  <si>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</si>
  <si>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</si>
  <si>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</si>
  <si>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</si>
  <si>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</si>
  <si>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</si>
  <si>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</si>
  <si>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</si>
  <si>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</si>
  <si>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</si>
  <si>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</si>
  <si>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</si>
  <si>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</si>
  <si>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</si>
  <si>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</si>
  <si>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</si>
  <si>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</si>
  <si>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</si>
  <si>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</si>
  <si>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</si>
  <si>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</si>
  <si>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</si>
  <si>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</si>
  <si>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</si>
  <si>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</si>
  <si>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</si>
  <si>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</si>
  <si>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</si>
  <si>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</si>
  <si>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</si>
  <si>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</si>
  <si>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</si>
  <si>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</si>
  <si>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</si>
  <si>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</si>
  <si>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</si>
  <si>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</si>
  <si>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</si>
  <si>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</si>
  <si>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</si>
  <si>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</si>
  <si>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</si>
  <si>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</si>
  <si>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</si>
  <si>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</si>
  <si>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</si>
  <si>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</si>
  <si>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</si>
  <si>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</si>
  <si>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</si>
  <si>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</si>
  <si>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</si>
  <si>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</si>
  <si>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</si>
  <si>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</si>
  <si>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</si>
  <si>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</si>
  <si>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</si>
  <si>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</si>
  <si>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</si>
  <si>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</si>
  <si>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</si>
  <si>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</si>
  <si>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</si>
  <si>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</si>
  <si>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</si>
  <si>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</si>
  <si>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</si>
  <si>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</si>
  <si>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</si>
  <si>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</si>
  <si>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</si>
  <si>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</si>
  <si>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</si>
  <si>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</si>
  <si>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</si>
  <si>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</si>
  <si>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</si>
  <si>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</si>
  <si>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</si>
  <si>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</si>
  <si>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</si>
  <si>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</si>
  <si>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</si>
  <si>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</si>
  <si>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</si>
  <si>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</si>
  <si>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</si>
  <si>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</si>
  <si>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</si>
  <si>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</si>
  <si>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</si>
  <si>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</si>
  <si>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</si>
  <si>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</si>
  <si>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</si>
  <si>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</si>
  <si>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</si>
  <si>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</si>
  <si>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</si>
  <si>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</si>
  <si>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</si>
  <si>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</si>
  <si>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</si>
  <si>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</si>
  <si>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</si>
  <si>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</si>
  <si>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</si>
  <si>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</si>
  <si>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</si>
  <si>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</si>
  <si>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</si>
  <si>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</si>
  <si>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</si>
  <si>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</si>
  <si>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</si>
  <si>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</si>
  <si>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</si>
  <si>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</si>
  <si>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</si>
  <si>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</si>
  <si>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</si>
  <si>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</si>
  <si>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</si>
  <si>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</si>
  <si>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</si>
  <si>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</si>
  <si>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</si>
  <si>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</si>
  <si>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</si>
  <si>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</si>
  <si>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</si>
  <si>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</si>
  <si>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</si>
  <si>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</si>
  <si>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</si>
  <si>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</si>
  <si>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</si>
  <si>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</si>
  <si>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</si>
  <si>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</si>
  <si>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</si>
  <si>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</si>
  <si>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</si>
  <si>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</si>
  <si>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</si>
  <si>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</si>
  <si>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</si>
  <si>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</si>
  <si>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</si>
  <si>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</si>
  <si>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</si>
  <si>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</si>
  <si>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</si>
  <si>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</si>
  <si>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</si>
  <si>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</si>
  <si>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</si>
  <si>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</si>
  <si>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</si>
  <si>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</si>
  <si>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</si>
  <si>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</si>
  <si>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</si>
  <si>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</si>
  <si>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</si>
  <si>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</si>
  <si>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</si>
  <si>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</si>
  <si>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</si>
  <si>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</si>
  <si>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</si>
  <si>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</si>
  <si>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</si>
  <si>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</si>
  <si>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</si>
  <si>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</si>
  <si>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</si>
  <si>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</si>
  <si>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</si>
  <si>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</si>
  <si>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</si>
  <si>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</si>
  <si>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</si>
  <si>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</si>
  <si>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</si>
  <si>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</si>
  <si>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</si>
  <si>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</si>
  <si>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</si>
  <si>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</si>
  <si>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</si>
  <si>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</si>
  <si>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</si>
  <si>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</si>
  <si>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</si>
  <si>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</si>
  <si>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</si>
  <si>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</si>
  <si>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</si>
  <si>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</si>
  <si>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</si>
  <si>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</si>
  <si>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</si>
  <si>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</si>
  <si>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</si>
  <si>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</si>
  <si>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</si>
  <si>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</si>
  <si>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</si>
  <si>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</si>
  <si>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</si>
  <si>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</si>
  <si>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</si>
  <si>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</si>
  <si>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</si>
  <si>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</si>
  <si>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</si>
  <si>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</si>
  <si>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</si>
  <si>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</si>
  <si>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</si>
  <si>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</si>
  <si>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</si>
  <si>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</si>
  <si>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</si>
  <si>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</si>
  <si>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</si>
  <si>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</si>
  <si>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</si>
  <si>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</si>
  <si>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</si>
  <si>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</si>
  <si>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</si>
  <si>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</si>
  <si>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</si>
  <si>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</si>
  <si>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</si>
  <si>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</si>
  <si>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</si>
  <si>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</si>
  <si>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</si>
  <si>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</si>
  <si>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</si>
  <si>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</si>
  <si>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</si>
  <si>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</si>
  <si>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</si>
  <si>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</si>
  <si>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</si>
  <si>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</si>
  <si>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</si>
  <si>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</si>
  <si>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</si>
  <si>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</si>
  <si>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</si>
  <si>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</si>
  <si>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</si>
  <si>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</si>
  <si>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</si>
  <si>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</si>
  <si>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</si>
  <si>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</si>
  <si>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</si>
  <si>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</si>
  <si>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</si>
  <si>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</si>
  <si>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</si>
  <si>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</si>
  <si>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</si>
  <si>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</si>
  <si>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</si>
  <si>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</si>
  <si>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</si>
  <si>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</si>
  <si>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</si>
  <si>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</si>
  <si>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</si>
  <si>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</si>
  <si>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</si>
  <si>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</si>
  <si>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</si>
  <si>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</si>
  <si>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</si>
  <si>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</si>
  <si>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</si>
  <si>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</si>
  <si>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</si>
  <si>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</si>
  <si>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</si>
  <si>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</si>
  <si>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</si>
  <si>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</si>
  <si>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</si>
  <si>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</si>
  <si>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</si>
  <si>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</si>
  <si>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</si>
  <si>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</si>
  <si>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</si>
  <si>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</si>
  <si>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</si>
  <si>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</si>
  <si>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</si>
  <si>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</si>
  <si>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</si>
  <si>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</si>
  <si>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</si>
  <si>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</si>
  <si>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</si>
  <si>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</si>
  <si>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</si>
  <si>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</si>
  <si>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</si>
  <si>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</si>
  <si>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</si>
  <si>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</si>
  <si>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</si>
  <si>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</si>
  <si>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</si>
  <si>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</si>
  <si>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</si>
  <si>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</si>
  <si>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</si>
  <si>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</si>
  <si>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</si>
  <si>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</si>
  <si>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</si>
  <si>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</si>
  <si>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</si>
  <si>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</si>
  <si>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</si>
  <si>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</si>
  <si>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</si>
  <si>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</si>
  <si>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</si>
  <si>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</si>
  <si>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</si>
  <si>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</si>
  <si>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</si>
  <si>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</si>
  <si>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</si>
  <si>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</si>
  <si>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</si>
  <si>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</si>
  <si>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</si>
  <si>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</si>
  <si>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</si>
  <si>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</si>
  <si>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</si>
  <si>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</si>
  <si>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</si>
  <si>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</si>
  <si>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</si>
  <si>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</si>
  <si>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</si>
  <si>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</si>
  <si>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</si>
  <si>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</si>
  <si>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</si>
  <si>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</si>
  <si>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</si>
  <si>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</si>
  <si>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</si>
  <si>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</si>
  <si>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</si>
  <si>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</si>
  <si>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</si>
  <si>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</si>
  <si>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</si>
  <si>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</si>
  <si>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</si>
  <si>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</si>
  <si>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</si>
  <si>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</si>
  <si>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</si>
  <si>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</si>
  <si>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</si>
  <si>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</si>
  <si>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</si>
  <si>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</si>
  <si>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</si>
  <si>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</si>
  <si>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</si>
  <si>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</si>
  <si>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</si>
  <si>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</si>
  <si>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</si>
  <si>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</si>
  <si>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</si>
  <si>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</si>
  <si>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</si>
  <si>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</si>
  <si>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</si>
  <si>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</si>
  <si>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</si>
  <si>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</si>
  <si>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</si>
  <si>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</si>
  <si>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</si>
  <si>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</si>
  <si>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</si>
  <si>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</si>
  <si>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</si>
  <si>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</si>
  <si>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</si>
  <si>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</si>
  <si>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</si>
  <si>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</si>
  <si>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</si>
  <si>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</si>
  <si>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</si>
  <si>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</si>
  <si>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</si>
  <si>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</si>
  <si>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</si>
  <si>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</si>
  <si>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</si>
  <si>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</si>
  <si>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</si>
  <si>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</si>
  <si>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</si>
  <si>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</si>
  <si>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</si>
  <si>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</si>
  <si>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</si>
  <si>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</si>
  <si>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</si>
  <si>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</si>
  <si>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</si>
  <si>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</si>
  <si>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</si>
  <si>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</si>
  <si>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</si>
  <si>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</si>
  <si>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</si>
  <si>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</si>
  <si>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</si>
  <si>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</si>
  <si>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</si>
  <si>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</si>
  <si>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</si>
  <si>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</si>
  <si>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</si>
  <si>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</si>
  <si>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</si>
  <si>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</si>
  <si>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</si>
  <si>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</si>
  <si>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</si>
  <si>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</si>
  <si>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</si>
  <si>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</si>
  <si>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</si>
  <si>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</si>
  <si>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</si>
  <si>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</si>
  <si>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</si>
  <si>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</si>
  <si>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</si>
  <si>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</si>
  <si>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</si>
  <si>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</si>
  <si>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</si>
  <si>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</si>
  <si>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</si>
  <si>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</si>
  <si>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</si>
  <si>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</si>
  <si>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</si>
  <si>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</si>
  <si>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</si>
  <si>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</si>
  <si>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</si>
  <si>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</si>
  <si>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</si>
  <si>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</si>
  <si>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</si>
  <si>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</si>
  <si>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</si>
  <si>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</si>
  <si>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</si>
  <si>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</si>
  <si>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</si>
  <si>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</si>
  <si>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</si>
  <si>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</si>
  <si>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</si>
  <si>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</si>
  <si>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</si>
  <si>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</si>
  <si>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</si>
  <si>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</si>
  <si>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</si>
  <si>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</si>
  <si>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</si>
  <si>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</si>
  <si>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</si>
  <si>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</si>
  <si>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</si>
  <si>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</si>
  <si>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</si>
  <si>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</si>
  <si>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</si>
  <si>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</si>
  <si>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</si>
  <si>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</si>
  <si>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</si>
  <si>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</si>
  <si>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</si>
  <si>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</si>
  <si>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</si>
  <si>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</si>
  <si>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</si>
  <si>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</si>
  <si>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</si>
  <si>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</si>
  <si>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</si>
  <si>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</si>
  <si>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</si>
  <si>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</si>
  <si>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</si>
  <si>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</si>
  <si>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</si>
  <si>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</si>
  <si>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</si>
  <si>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</si>
  <si>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</si>
  <si>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</si>
  <si>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</si>
  <si>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</si>
  <si>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</si>
  <si>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</si>
  <si>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</si>
  <si>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</si>
  <si>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</si>
  <si>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</si>
  <si>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</si>
  <si>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</si>
  <si>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</si>
  <si>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</si>
  <si>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</si>
  <si>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</si>
  <si>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</si>
  <si>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</si>
  <si>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</si>
  <si>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</si>
  <si>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</si>
  <si>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</si>
  <si>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</si>
  <si>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</si>
  <si>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</si>
  <si>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</si>
  <si>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</si>
  <si>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</si>
  <si>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</si>
  <si>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</si>
  <si>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</si>
  <si>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</si>
  <si>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</si>
  <si>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</si>
  <si>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</si>
  <si>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</si>
  <si>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</si>
  <si>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</si>
  <si>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</si>
  <si>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</si>
  <si>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</si>
  <si>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</si>
  <si>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</si>
  <si>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</si>
  <si>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</si>
  <si>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</si>
  <si>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</si>
  <si>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</si>
  <si>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</si>
  <si>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</si>
  <si>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</si>
  <si>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</si>
  <si>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</si>
  <si>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</si>
  <si>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</si>
  <si>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</si>
  <si>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</si>
  <si>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</si>
  <si>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</si>
  <si>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</si>
  <si>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</si>
  <si>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</si>
  <si>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</si>
  <si>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</si>
  <si>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</si>
  <si>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</si>
  <si>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</si>
  <si>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</si>
  <si>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</si>
  <si>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</si>
  <si>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</si>
  <si>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</si>
  <si>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</si>
  <si>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</si>
  <si>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</si>
  <si>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</si>
  <si>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</si>
  <si>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</si>
  <si>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</si>
  <si>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</si>
  <si>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</si>
  <si>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</si>
  <si>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</si>
  <si>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</si>
  <si>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</si>
  <si>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</si>
  <si>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</si>
  <si>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</si>
  <si>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</si>
  <si>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</si>
  <si>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</si>
  <si>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</si>
  <si>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</si>
  <si>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</si>
  <si>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</si>
  <si>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</si>
  <si>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</si>
  <si>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</si>
  <si>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</si>
  <si>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</si>
  <si>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</si>
  <si>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</si>
  <si>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</si>
  <si>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</si>
  <si>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</si>
  <si>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</si>
  <si>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</si>
  <si>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</si>
  <si>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</si>
  <si>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</si>
  <si>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</si>
  <si>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</si>
  <si>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</si>
  <si>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</si>
  <si>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</si>
  <si>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</si>
  <si>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</si>
  <si>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</si>
  <si>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</si>
  <si>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</si>
  <si>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</si>
  <si>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</si>
  <si>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</si>
  <si>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</si>
  <si>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</si>
  <si>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</si>
  <si>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</si>
  <si>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</si>
  <si>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</si>
  <si>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</si>
  <si>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</si>
  <si>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</si>
  <si>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</si>
  <si>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</si>
  <si>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</si>
  <si>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</si>
  <si>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</si>
  <si>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</si>
  <si>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</si>
  <si>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</si>
  <si>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</si>
  <si>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</si>
  <si>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</si>
  <si>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</si>
  <si>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</si>
  <si>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</si>
  <si>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</si>
  <si>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</si>
  <si>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</si>
  <si>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</si>
  <si>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</si>
  <si>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</si>
  <si>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</si>
  <si>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</si>
  <si>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</si>
  <si>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</si>
  <si>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</si>
  <si>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</si>
  <si>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</si>
  <si>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</si>
  <si>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</si>
  <si>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</si>
  <si>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</si>
  <si>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</si>
  <si>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</si>
  <si>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</si>
  <si>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</si>
  <si>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</si>
  <si>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</si>
  <si>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</si>
  <si>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</si>
  <si>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</si>
  <si>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</si>
  <si>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</si>
  <si>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</si>
  <si>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</si>
  <si>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</si>
  <si>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</si>
  <si>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</si>
  <si>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</si>
  <si>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</si>
  <si>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</si>
  <si>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</si>
  <si>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</si>
  <si>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</si>
  <si>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</si>
  <si>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</si>
  <si>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</si>
  <si>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</si>
  <si>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</si>
  <si>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</si>
  <si>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</si>
  <si>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</si>
  <si>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</si>
  <si>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</si>
  <si>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</si>
  <si>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</si>
  <si>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</si>
  <si>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</si>
  <si>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</si>
  <si>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</si>
  <si>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</si>
  <si>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</si>
  <si>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</si>
  <si>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</si>
  <si>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</si>
  <si>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</si>
  <si>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</si>
  <si>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</si>
  <si>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</si>
  <si>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</si>
  <si>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</si>
  <si>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</si>
  <si>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</si>
  <si>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</si>
  <si>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</si>
  <si>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</si>
  <si>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</si>
  <si>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</si>
  <si>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</si>
  <si>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</si>
  <si>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</si>
  <si>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</si>
  <si>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</si>
  <si>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</si>
  <si>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</si>
  <si>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</si>
  <si>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</si>
  <si>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</si>
  <si>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</si>
  <si>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</si>
  <si>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</si>
  <si>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</si>
  <si>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</si>
  <si>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</si>
  <si>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</si>
  <si>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</si>
  <si>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</si>
  <si>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</si>
  <si>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</si>
  <si>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</si>
  <si>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</si>
  <si>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</si>
  <si>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</si>
  <si>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</si>
  <si>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</si>
  <si>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</si>
  <si>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</si>
  <si>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</si>
  <si>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</si>
  <si>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</si>
  <si>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</si>
  <si>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</si>
  <si>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</si>
  <si>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</si>
  <si>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</si>
  <si>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</si>
  <si>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</si>
  <si>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</si>
  <si>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</si>
  <si>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</si>
  <si>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</si>
  <si>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</si>
  <si>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</si>
  <si>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</si>
  <si>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</si>
  <si>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</si>
  <si>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</si>
  <si>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</si>
  <si>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</si>
  <si>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</si>
  <si>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</si>
  <si>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</si>
  <si>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</si>
  <si>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</si>
  <si>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</si>
  <si>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</si>
  <si>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</si>
  <si>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</si>
  <si>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</si>
  <si>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</si>
  <si>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</si>
  <si>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</si>
  <si>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</si>
  <si>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</si>
  <si>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</si>
  <si>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</si>
  <si>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</si>
  <si>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</si>
  <si>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</si>
  <si>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</si>
  <si>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</si>
  <si>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</si>
  <si>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</si>
  <si>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</si>
  <si>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</si>
  <si>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</si>
  <si>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</si>
  <si>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</si>
  <si>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</si>
  <si>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</si>
  <si>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</si>
  <si>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</si>
  <si>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</si>
  <si>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</si>
  <si>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</si>
  <si>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</si>
  <si>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</si>
  <si>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</si>
  <si>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</si>
  <si>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</si>
  <si>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</si>
  <si>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</si>
  <si>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</si>
  <si>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</si>
  <si>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</si>
  <si>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</si>
  <si>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</si>
  <si>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</si>
  <si>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</si>
  <si>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</si>
  <si>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</si>
  <si>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</si>
  <si>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</si>
  <si>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</si>
  <si>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</si>
  <si>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</si>
  <si>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</si>
  <si>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</si>
  <si>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</si>
  <si>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</si>
  <si>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</si>
  <si>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</si>
  <si>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</si>
  <si>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</si>
  <si>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</si>
  <si>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</si>
  <si>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</si>
  <si>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</si>
  <si>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</si>
  <si>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</si>
  <si>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</si>
  <si>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</si>
  <si>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</si>
  <si>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</si>
  <si>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</si>
  <si>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</si>
  <si>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</si>
  <si>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</si>
  <si>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</si>
  <si>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</si>
  <si>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</si>
  <si>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</si>
  <si>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</si>
  <si>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</si>
  <si>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</si>
  <si>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</si>
  <si>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</si>
  <si>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</si>
  <si>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</si>
  <si>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</si>
  <si>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</si>
  <si>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</si>
  <si>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</si>
  <si>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</si>
  <si>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</si>
  <si>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</si>
  <si>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</si>
  <si>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</si>
  <si>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</si>
  <si>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</si>
  <si>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</si>
  <si>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</si>
  <si>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</si>
  <si>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</si>
  <si>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</si>
  <si>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</si>
  <si>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</si>
  <si>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</si>
  <si>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</si>
  <si>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</si>
  <si>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</si>
  <si>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</si>
  <si>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</si>
  <si>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</si>
  <si>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</si>
  <si>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</si>
  <si>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</si>
  <si>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</si>
  <si>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</si>
  <si>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</si>
  <si>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</si>
  <si>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</si>
  <si>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</si>
  <si>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</si>
  <si>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</si>
  <si>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</si>
  <si>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</si>
  <si>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</si>
  <si>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</si>
  <si>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</si>
  <si>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</si>
  <si>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</si>
  <si>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</si>
  <si>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</si>
  <si>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</si>
  <si>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</si>
  <si>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</si>
  <si>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</si>
  <si>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</si>
  <si>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</si>
  <si>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</si>
  <si>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</si>
  <si>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</si>
  <si>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</si>
  <si>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</si>
  <si>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</si>
  <si>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</si>
  <si>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</si>
  <si>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</si>
  <si>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</si>
  <si>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</si>
  <si>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</si>
  <si>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</si>
  <si>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</si>
  <si>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</si>
  <si>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</si>
  <si>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</si>
  <si>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</si>
  <si>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</si>
  <si>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</si>
  <si>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</si>
  <si>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</si>
  <si>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</si>
  <si>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</si>
  <si>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</si>
  <si>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</si>
  <si>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</si>
  <si>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</si>
  <si>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</si>
  <si>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</si>
  <si>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</si>
  <si>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</si>
  <si>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</si>
  <si>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</si>
  <si>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</si>
  <si>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</si>
  <si>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</si>
  <si>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</si>
  <si>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</si>
  <si>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</si>
  <si>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</si>
  <si>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</si>
  <si>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</si>
  <si>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</si>
  <si>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</si>
  <si>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</si>
  <si>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</si>
  <si>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</si>
  <si>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</si>
  <si>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</si>
  <si>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</si>
  <si>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</si>
  <si>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</si>
  <si>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</si>
  <si>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</si>
  <si>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</si>
  <si>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</si>
  <si>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</si>
  <si>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</si>
  <si>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</si>
  <si>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</si>
  <si>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</si>
  <si>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</si>
  <si>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</si>
  <si>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</si>
  <si>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</si>
  <si>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</si>
  <si>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</si>
  <si>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</si>
  <si>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</si>
  <si>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</si>
  <si>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</si>
  <si>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</si>
  <si>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</si>
  <si>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</si>
  <si>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</si>
  <si>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</si>
  <si>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</si>
  <si>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</si>
  <si>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</si>
  <si>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</si>
  <si>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</si>
  <si>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</si>
  <si>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</si>
  <si>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</si>
  <si>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</si>
  <si>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</si>
  <si>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</si>
  <si>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</si>
  <si>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</si>
  <si>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</si>
  <si>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</si>
  <si>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</si>
  <si>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</si>
  <si>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</si>
  <si>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</si>
  <si>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</si>
  <si>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</si>
  <si>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</si>
  <si>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</si>
  <si>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</si>
  <si>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</si>
  <si>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</si>
  <si>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</si>
  <si>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</si>
  <si>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</si>
  <si>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</si>
  <si>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</si>
  <si>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</si>
  <si>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</si>
  <si>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</si>
  <si>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</si>
  <si>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</si>
  <si>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</si>
  <si>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</si>
  <si>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</si>
  <si>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</si>
  <si>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</si>
  <si>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</si>
  <si>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</si>
  <si>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</si>
  <si>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</si>
  <si>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</si>
  <si>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</si>
  <si>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</si>
  <si>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</si>
  <si>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</si>
  <si>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</si>
  <si>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</si>
  <si>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</si>
  <si>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</si>
  <si>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</si>
  <si>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</si>
  <si>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</si>
  <si>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</si>
  <si>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</si>
  <si>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</si>
  <si>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</si>
  <si>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</si>
  <si>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</si>
  <si>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</si>
  <si>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</si>
  <si>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</si>
  <si>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</si>
  <si>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</si>
  <si>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</si>
  <si>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</si>
  <si>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</si>
  <si>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</si>
  <si>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</si>
  <si>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</si>
  <si>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</si>
  <si>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</si>
  <si>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</si>
  <si>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</si>
  <si>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</si>
  <si>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</si>
  <si>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</si>
  <si>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</si>
  <si>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</si>
  <si>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</si>
  <si>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</si>
  <si>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</si>
  <si>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</si>
  <si>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</si>
  <si>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</si>
  <si>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</si>
  <si>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</si>
  <si>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</si>
  <si>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</si>
  <si>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</si>
  <si>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</si>
  <si>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</si>
  <si>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</si>
  <si>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</si>
  <si>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</si>
  <si>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</si>
  <si>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</si>
  <si>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</si>
  <si>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</si>
  <si>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</si>
  <si>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</si>
  <si>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</si>
  <si>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</si>
  <si>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</si>
  <si>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</si>
  <si>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</si>
  <si>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</si>
  <si>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</si>
  <si>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</si>
  <si>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</si>
  <si>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</si>
  <si>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</si>
  <si>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</si>
  <si>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</si>
  <si>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</si>
  <si>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</si>
  <si>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</si>
  <si>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</si>
  <si>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</si>
  <si>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</si>
  <si>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</si>
  <si>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</si>
  <si>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</si>
  <si>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</si>
  <si>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</si>
  <si>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</si>
  <si>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</si>
  <si>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</si>
  <si>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</si>
  <si>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</si>
  <si>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</si>
  <si>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</si>
  <si>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</si>
  <si>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</si>
  <si>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</si>
  <si>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</si>
  <si>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</si>
  <si>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</si>
  <si>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</si>
  <si>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</si>
  <si>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</si>
  <si>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</si>
  <si>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</si>
  <si>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</si>
  <si>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</si>
  <si>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</si>
  <si>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</si>
  <si>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</si>
  <si>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</si>
  <si>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</si>
  <si>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</si>
  <si>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</si>
  <si>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</si>
  <si>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</si>
  <si>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</si>
  <si>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</si>
  <si>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</si>
  <si>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</si>
  <si>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</si>
  <si>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</si>
  <si>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</si>
  <si>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</si>
  <si>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</si>
  <si>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</si>
  <si>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</si>
  <si>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</si>
  <si>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</si>
  <si>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</si>
  <si>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</si>
  <si>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</si>
  <si>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</si>
  <si>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</si>
  <si>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</si>
  <si>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</si>
  <si>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</si>
  <si>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</si>
  <si>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</si>
  <si>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</si>
  <si>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</si>
  <si>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</si>
  <si>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</si>
  <si>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</si>
  <si>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</si>
  <si>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</si>
  <si>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</si>
  <si>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</si>
  <si>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</si>
  <si>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</si>
  <si>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</si>
  <si>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</si>
  <si>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</si>
  <si>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</si>
  <si>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</si>
  <si>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</si>
  <si>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</si>
  <si>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</si>
  <si>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</si>
  <si>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</si>
  <si>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</si>
  <si>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</si>
  <si>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</si>
  <si>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</si>
  <si>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</si>
  <si>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</si>
  <si>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</si>
  <si>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</si>
  <si>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</si>
  <si>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</si>
  <si>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</si>
  <si>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</si>
  <si>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</si>
  <si>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</si>
  <si>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</si>
  <si>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</si>
  <si>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</si>
  <si>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</si>
  <si>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</si>
  <si>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</si>
  <si>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</si>
  <si>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</si>
  <si>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</si>
  <si>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</si>
  <si>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</si>
  <si>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</si>
  <si>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</si>
  <si>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</si>
  <si>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</si>
  <si>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</si>
  <si>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</si>
  <si>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</si>
  <si>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</si>
  <si>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</si>
  <si>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</si>
  <si>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</si>
  <si>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</si>
  <si>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</si>
  <si>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</si>
  <si>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</si>
  <si>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</si>
  <si>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</si>
  <si>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</si>
  <si>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</si>
  <si>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</si>
  <si>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</si>
  <si>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</si>
  <si>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</si>
  <si>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</si>
  <si>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</si>
  <si>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</si>
  <si>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</si>
  <si>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</si>
  <si>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</si>
  <si>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</si>
  <si>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</si>
  <si>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</si>
  <si>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</si>
  <si>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</si>
  <si>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</si>
  <si>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</si>
  <si>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</si>
  <si>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</si>
  <si>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</si>
  <si>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</si>
  <si>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</si>
  <si>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</si>
  <si>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</si>
  <si>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</si>
  <si>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</si>
  <si>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</si>
  <si>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</si>
  <si>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</si>
  <si>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</si>
  <si>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</si>
  <si>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</si>
  <si>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</si>
  <si>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</si>
  <si>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</si>
  <si>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</si>
  <si>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</si>
  <si>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</si>
  <si>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</si>
  <si>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</si>
  <si>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</si>
  <si>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</si>
  <si>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</si>
  <si>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</si>
  <si>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</si>
  <si>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</si>
  <si>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</si>
  <si>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</si>
  <si>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</si>
  <si>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</si>
  <si>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</si>
  <si>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</si>
  <si>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</si>
  <si>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</si>
  <si>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</si>
  <si>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</si>
  <si>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</si>
  <si>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</si>
  <si>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</si>
  <si>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</si>
  <si>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</si>
  <si>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</si>
  <si>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</si>
  <si>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</si>
  <si>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</si>
  <si>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</si>
  <si>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</si>
  <si>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</si>
  <si>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</si>
  <si>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</si>
  <si>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</si>
  <si>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</si>
  <si>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</si>
  <si>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</si>
  <si>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</si>
  <si>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</si>
  <si>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</si>
  <si>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</si>
  <si>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</si>
  <si>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</si>
  <si>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</si>
  <si>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</si>
  <si>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</si>
  <si>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</si>
  <si>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</si>
  <si>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</si>
  <si>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</si>
  <si>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</si>
  <si>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</si>
  <si>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</si>
  <si>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</si>
  <si>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</si>
  <si>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</si>
  <si>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</si>
  <si>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</si>
  <si>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</si>
  <si>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</si>
  <si>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</si>
  <si>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</si>
  <si>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</si>
  <si>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</si>
  <si>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</si>
  <si>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</si>
  <si>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</si>
  <si>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</si>
  <si>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</si>
  <si>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</si>
  <si>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</si>
  <si>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</si>
  <si>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</si>
  <si>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</si>
  <si>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</si>
  <si>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</si>
  <si>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</si>
  <si>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</si>
  <si>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</si>
  <si>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</si>
  <si>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</si>
  <si>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</si>
  <si>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</si>
  <si>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</si>
  <si>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</si>
  <si>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</si>
  <si>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</si>
  <si>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</si>
  <si>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</si>
  <si>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</si>
  <si>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</si>
  <si>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</si>
  <si>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</si>
  <si>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</si>
  <si>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</si>
  <si>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</si>
  <si>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</si>
  <si>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</si>
  <si>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</si>
  <si>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</si>
  <si>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</si>
  <si>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</si>
  <si>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</si>
  <si>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</si>
  <si>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</si>
  <si>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</si>
  <si>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</si>
  <si>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</si>
  <si>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</si>
  <si>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</si>
  <si>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</si>
  <si>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</si>
  <si>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</si>
  <si>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</si>
  <si>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</si>
  <si>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</si>
  <si>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</si>
  <si>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</si>
  <si>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</si>
  <si>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</si>
  <si>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</si>
  <si>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</si>
  <si>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</si>
  <si>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</si>
  <si>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</si>
  <si>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</si>
  <si>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</si>
  <si>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</si>
  <si>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</si>
  <si>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</si>
  <si>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</si>
  <si>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</si>
  <si>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</si>
  <si>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</si>
  <si>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</si>
  <si>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</si>
  <si>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</si>
  <si>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</si>
  <si>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</si>
  <si>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</si>
  <si>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</si>
  <si>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</si>
  <si>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</si>
  <si>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</si>
  <si>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</si>
  <si>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</si>
  <si>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</si>
  <si>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</si>
  <si>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</si>
  <si>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</si>
  <si>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</si>
  <si>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</si>
  <si>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</si>
  <si>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</si>
  <si>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</si>
  <si>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</si>
  <si>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</si>
  <si>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</si>
  <si>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</si>
  <si>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</si>
  <si>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</si>
  <si>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</si>
  <si>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</si>
  <si>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</si>
  <si>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</si>
  <si>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</si>
  <si>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</si>
  <si>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</si>
  <si>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</si>
  <si>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</si>
  <si>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</si>
  <si>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</si>
  <si>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</si>
  <si>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</si>
  <si>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</si>
  <si>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</si>
  <si>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</si>
  <si>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</si>
  <si>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</si>
  <si>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</si>
  <si>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</si>
  <si>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</si>
  <si>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</si>
  <si>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</si>
  <si>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</si>
  <si>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</si>
  <si>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</si>
  <si>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</si>
  <si>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</si>
  <si>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</si>
  <si>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</si>
  <si>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</si>
  <si>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</si>
  <si>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</si>
  <si>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</si>
  <si>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</si>
  <si>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</si>
  <si>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</si>
  <si>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</si>
  <si>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</si>
  <si>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</si>
  <si>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</si>
  <si>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</si>
  <si>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</si>
  <si>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</si>
  <si>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</si>
  <si>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</si>
  <si>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</si>
  <si>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</si>
  <si>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</si>
  <si>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</si>
  <si>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</si>
  <si>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</si>
  <si>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</si>
  <si>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</si>
  <si>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</si>
  <si>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</si>
  <si>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</si>
  <si>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</si>
  <si>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</si>
  <si>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</si>
  <si>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</si>
  <si>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</si>
  <si>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</si>
  <si>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</si>
  <si>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</si>
  <si>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</si>
  <si>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</si>
  <si>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</si>
  <si>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</si>
  <si>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</si>
  <si>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</si>
  <si>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</si>
  <si>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</si>
  <si>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</si>
  <si>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</si>
  <si>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</si>
  <si>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</si>
  <si>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</si>
  <si>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</si>
  <si>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</si>
  <si>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</si>
  <si>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</si>
  <si>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</si>
  <si>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</si>
  <si>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</si>
  <si>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</si>
  <si>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</si>
  <si>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</si>
  <si>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</si>
  <si>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</si>
  <si>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</si>
  <si>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</si>
  <si>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</si>
  <si>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</si>
  <si>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</si>
  <si>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</si>
  <si>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</si>
  <si>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</si>
  <si>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</si>
  <si>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</si>
  <si>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</si>
  <si>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</si>
  <si>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</si>
  <si>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</si>
  <si>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</si>
  <si>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</si>
  <si>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</si>
  <si>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</si>
  <si>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</si>
  <si>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</si>
  <si>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</si>
  <si>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</si>
  <si>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</si>
  <si>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</si>
  <si>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</si>
  <si>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</si>
  <si>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</si>
  <si>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</si>
  <si>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</si>
  <si>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</si>
  <si>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</si>
  <si>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</si>
  <si>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</si>
  <si>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</si>
  <si>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</si>
  <si>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</si>
  <si>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</si>
  <si>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</si>
  <si>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</si>
  <si>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</si>
  <si>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</si>
  <si>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</si>
  <si>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</si>
  <si>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</si>
  <si>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</si>
  <si>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</si>
  <si>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</si>
  <si>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</si>
  <si>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</si>
  <si>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</si>
  <si>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</si>
  <si>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</si>
  <si>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</si>
  <si>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</si>
  <si>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</si>
  <si>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</si>
  <si>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</si>
  <si>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</si>
  <si>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</si>
  <si>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</si>
  <si>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</si>
  <si>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</si>
  <si>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</si>
  <si>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</si>
  <si>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</si>
  <si>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</si>
  <si>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</si>
  <si>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</si>
  <si>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</si>
  <si>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</si>
  <si>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</si>
  <si>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</si>
  <si>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</si>
  <si>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</si>
  <si>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</si>
  <si>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</si>
  <si>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</si>
  <si>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</si>
  <si>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</si>
  <si>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</si>
  <si>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</si>
  <si>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</si>
  <si>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</si>
  <si>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</si>
  <si>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</si>
  <si>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</si>
  <si>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</si>
  <si>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</si>
  <si>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</si>
  <si>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</si>
  <si>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</si>
  <si>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</si>
  <si>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</si>
  <si>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</si>
  <si>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</si>
  <si>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</si>
  <si>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</si>
  <si>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</si>
  <si>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</si>
  <si>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</si>
  <si>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</si>
  <si>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</si>
  <si>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</si>
  <si>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</si>
  <si>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</si>
  <si>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</si>
  <si>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</si>
  <si>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</si>
  <si>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</si>
  <si>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</si>
  <si>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</si>
  <si>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</si>
  <si>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</si>
  <si>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</si>
  <si>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</si>
  <si>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</si>
  <si>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</si>
  <si>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</si>
  <si>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</si>
  <si>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</si>
  <si>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</si>
  <si>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</si>
  <si>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</si>
  <si>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</si>
  <si>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</si>
  <si>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</si>
  <si>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</si>
  <si>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</si>
  <si>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</si>
  <si>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</si>
  <si>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</si>
  <si>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</si>
  <si>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</si>
  <si>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</si>
  <si>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</si>
  <si>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</si>
  <si>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</si>
  <si>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</si>
  <si>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</si>
  <si>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</si>
  <si>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</si>
  <si>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</si>
  <si>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</si>
  <si>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</si>
  <si>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</si>
  <si>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</si>
  <si>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</si>
  <si>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</si>
  <si>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</si>
  <si>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</si>
  <si>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</si>
  <si>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</si>
  <si>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</si>
  <si>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</si>
  <si>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</si>
  <si>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</si>
  <si>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</si>
  <si>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</si>
  <si>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</si>
  <si>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</si>
  <si>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</si>
  <si>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</si>
  <si>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</si>
  <si>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</si>
  <si>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</si>
  <si>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</si>
  <si>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</si>
  <si>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</si>
  <si>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</si>
  <si>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</si>
  <si>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</si>
  <si>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</si>
  <si>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</si>
  <si>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</si>
  <si>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</si>
  <si>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</si>
  <si>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</si>
  <si>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</si>
  <si>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</si>
  <si>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</si>
  <si>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</si>
  <si>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</si>
  <si>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</si>
  <si>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</si>
  <si>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</si>
  <si>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</si>
  <si>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</si>
  <si>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</si>
  <si>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</si>
  <si>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</si>
  <si>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</si>
  <si>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</si>
  <si>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</si>
  <si>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</si>
  <si>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</si>
  <si>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</si>
  <si>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</si>
  <si>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</si>
  <si>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</si>
  <si>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</si>
  <si>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</si>
  <si>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</si>
  <si>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</si>
  <si>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</si>
  <si>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</si>
  <si>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</si>
  <si>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</si>
  <si>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</si>
  <si>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</si>
  <si>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</si>
  <si>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</si>
  <si>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</si>
  <si>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</si>
  <si>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</si>
  <si>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</si>
  <si>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</si>
  <si>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</si>
  <si>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</si>
  <si>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</si>
  <si>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</si>
  <si>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</si>
  <si>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</si>
  <si>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</si>
  <si>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</si>
  <si>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</si>
  <si>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</si>
  <si>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</si>
  <si>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</si>
  <si>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</si>
  <si>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</si>
  <si>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</si>
  <si>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</si>
  <si>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</si>
  <si>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</si>
  <si>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</si>
  <si>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</si>
  <si>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</si>
  <si>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</si>
  <si>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</si>
  <si>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</si>
  <si>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</si>
  <si>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</si>
  <si>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</si>
  <si>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</si>
  <si>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</si>
  <si>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</si>
  <si>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</si>
  <si>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</si>
  <si>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</si>
  <si>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</si>
  <si>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</si>
  <si>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</si>
  <si>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</si>
  <si>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</si>
  <si>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</si>
  <si>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</si>
  <si>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</si>
  <si>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</si>
  <si>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</si>
  <si>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</si>
  <si>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</si>
  <si>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</si>
  <si>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</si>
  <si>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</si>
  <si>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</si>
  <si>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</si>
  <si>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</si>
  <si>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</si>
  <si>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</si>
  <si>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</si>
  <si>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</si>
  <si>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</si>
  <si>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</si>
  <si>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</si>
  <si>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</si>
  <si>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</si>
  <si>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</si>
  <si>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</si>
  <si>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</si>
  <si>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</si>
  <si>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</si>
  <si>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</si>
  <si>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</si>
  <si>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</si>
  <si>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</si>
  <si>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</si>
  <si>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</si>
  <si>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</si>
  <si>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</si>
  <si>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</si>
  <si>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</si>
  <si>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</si>
  <si>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</si>
  <si>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</si>
  <si>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</si>
  <si>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</si>
  <si>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</si>
  <si>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</si>
  <si>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</si>
  <si>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</si>
  <si>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</si>
  <si>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</si>
  <si>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</si>
  <si>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</si>
  <si>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</si>
  <si>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</si>
  <si>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</si>
  <si>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</si>
  <si>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</si>
  <si>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</si>
  <si>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</si>
  <si>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</si>
  <si>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</si>
  <si>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</si>
  <si>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</si>
  <si>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</si>
  <si>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</si>
  <si>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</si>
  <si>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</si>
  <si>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</si>
  <si>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</si>
  <si>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</si>
  <si>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</si>
  <si>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</si>
  <si>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</si>
  <si>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</si>
  <si>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</si>
  <si>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</si>
  <si>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</si>
  <si>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</si>
  <si>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</si>
  <si>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</si>
  <si>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</si>
  <si>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</si>
  <si>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</si>
  <si>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</si>
  <si>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</si>
  <si>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</si>
  <si>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</si>
  <si>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</si>
  <si>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</si>
  <si>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</si>
  <si>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</si>
  <si>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</si>
  <si>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</si>
  <si>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</si>
  <si>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</si>
  <si>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</si>
  <si>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</si>
  <si>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</si>
  <si>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</si>
  <si>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</si>
  <si>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</si>
  <si>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</si>
  <si>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</si>
  <si>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</si>
  <si>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</si>
  <si>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</si>
  <si>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</si>
  <si>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</si>
  <si>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</si>
  <si>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</si>
  <si>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</si>
  <si>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</si>
  <si>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</si>
  <si>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</si>
  <si>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</si>
  <si>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</si>
  <si>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</si>
  <si>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</si>
  <si>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</si>
  <si>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</si>
  <si>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</si>
  <si>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</si>
  <si>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</si>
  <si>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</si>
  <si>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</si>
  <si>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</si>
  <si>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</si>
  <si>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</si>
  <si>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</si>
  <si>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</si>
  <si>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</si>
  <si>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</si>
  <si>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</si>
  <si>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</si>
  <si>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</si>
  <si>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</si>
  <si>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</si>
  <si>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</si>
  <si>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</si>
  <si>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</si>
  <si>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</si>
  <si>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</si>
  <si>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</si>
  <si>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</si>
  <si>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</si>
  <si>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</si>
  <si>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</si>
  <si>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</si>
  <si>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</si>
  <si>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</si>
  <si>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</si>
  <si>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</si>
  <si>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</si>
  <si>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</si>
  <si>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</si>
  <si>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</si>
  <si>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</si>
  <si>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</si>
  <si>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</si>
  <si>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</si>
  <si>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</si>
  <si>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</si>
  <si>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</si>
  <si>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</si>
  <si>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</si>
  <si>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</si>
  <si>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</si>
  <si>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</si>
  <si>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</si>
  <si>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</si>
  <si>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</si>
  <si>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</si>
  <si>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</si>
  <si>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</si>
  <si>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</si>
  <si>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</si>
  <si>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</si>
  <si>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</si>
  <si>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</si>
  <si>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</si>
  <si>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</si>
  <si>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</si>
  <si>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</si>
  <si>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</si>
  <si>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</si>
  <si>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</si>
  <si>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</si>
  <si>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</si>
  <si>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</si>
  <si>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</si>
  <si>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</si>
  <si>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</si>
  <si>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</si>
  <si>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</si>
  <si>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</si>
  <si>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</si>
  <si>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</si>
  <si>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</si>
  <si>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</si>
  <si>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</si>
  <si>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</si>
  <si>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</si>
  <si>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</si>
  <si>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</si>
  <si>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</si>
  <si>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</si>
  <si>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</si>
  <si>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</si>
  <si>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</si>
  <si>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</si>
  <si>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</si>
  <si>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</si>
  <si>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</si>
  <si>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</si>
  <si>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</si>
  <si>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</si>
  <si>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</si>
  <si>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</si>
  <si>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</si>
  <si>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</si>
  <si>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</si>
  <si>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</si>
  <si>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</si>
  <si>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</si>
  <si>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</si>
  <si>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</si>
  <si>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</si>
  <si>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</si>
  <si>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</si>
  <si>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</si>
  <si>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</si>
  <si>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</si>
  <si>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</si>
  <si>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</si>
  <si>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</si>
  <si>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</si>
  <si>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</si>
  <si>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</si>
  <si>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</si>
  <si>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</si>
  <si>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</si>
  <si>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</si>
  <si>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</si>
  <si>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</si>
  <si>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</si>
  <si>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</si>
  <si>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</si>
  <si>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</si>
  <si>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</si>
  <si>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</si>
  <si>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</si>
  <si>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</si>
  <si>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</si>
  <si>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</si>
  <si>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</si>
  <si>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</si>
  <si>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</si>
  <si>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</si>
  <si>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</si>
  <si>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</si>
  <si>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</si>
  <si>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</si>
  <si>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</si>
  <si>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</si>
  <si>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</si>
  <si>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</si>
  <si>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</si>
  <si>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</si>
  <si>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</si>
  <si>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</si>
  <si>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</si>
  <si>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</si>
  <si>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</si>
  <si>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</si>
  <si>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</si>
  <si>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</si>
  <si>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</si>
  <si>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</si>
  <si>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</si>
  <si>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</si>
  <si>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</si>
  <si>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</si>
  <si>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</si>
  <si>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</si>
  <si>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</si>
  <si>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</si>
  <si>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</si>
  <si>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</si>
  <si>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</si>
  <si>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</si>
  <si>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</si>
  <si>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</si>
  <si>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</si>
  <si>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</si>
  <si>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</si>
  <si>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</si>
  <si>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</si>
  <si>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</si>
  <si>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</si>
  <si>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</si>
  <si>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</si>
  <si>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</si>
  <si>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</si>
  <si>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</si>
  <si>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</si>
  <si>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</si>
  <si>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</si>
  <si>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</si>
  <si>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</si>
  <si>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</si>
  <si>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</si>
  <si>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</si>
  <si>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</si>
  <si>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</si>
  <si>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</si>
  <si>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</si>
  <si>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</si>
  <si>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</si>
  <si>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</si>
  <si>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</si>
  <si>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</si>
  <si>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</si>
  <si>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</si>
  <si>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</si>
  <si>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</si>
  <si>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</si>
  <si>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</si>
  <si>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</si>
  <si>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</si>
  <si>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</si>
  <si>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</si>
  <si>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</si>
  <si>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</si>
  <si>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</si>
  <si>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</si>
  <si>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</si>
  <si>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</si>
  <si>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</si>
  <si>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</si>
  <si>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</si>
  <si>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</si>
  <si>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</si>
  <si>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</si>
  <si>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</si>
  <si>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</si>
  <si>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</si>
  <si>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</si>
  <si>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</si>
  <si>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</si>
  <si>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</si>
  <si>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</si>
  <si>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</si>
  <si>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</si>
  <si>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</si>
  <si>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</si>
  <si>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</si>
  <si>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</si>
  <si>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</si>
  <si>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</si>
  <si>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</si>
  <si>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</si>
  <si>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</si>
  <si>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</si>
  <si>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</si>
  <si>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</si>
  <si>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</si>
  <si>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</si>
  <si>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</si>
  <si>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</si>
  <si>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</si>
  <si>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</si>
  <si>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</si>
  <si>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</si>
  <si>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</si>
  <si>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</si>
  <si>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</si>
  <si>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</si>
  <si>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</si>
  <si>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</si>
  <si>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</si>
  <si>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</si>
  <si>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</si>
  <si>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</si>
  <si>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</si>
  <si>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</si>
  <si>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</si>
  <si>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</si>
  <si>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</si>
  <si>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</si>
  <si>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</si>
  <si>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</si>
  <si>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</si>
  <si>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</si>
  <si>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</si>
  <si>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</si>
  <si>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</si>
  <si>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</si>
  <si>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</si>
  <si>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</si>
  <si>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</si>
  <si>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</si>
  <si>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</si>
  <si>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</si>
  <si>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</si>
  <si>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</si>
  <si>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</si>
  <si>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</si>
  <si>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</si>
  <si>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</si>
  <si>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</si>
  <si>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</si>
  <si>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</si>
  <si>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</si>
  <si>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</si>
  <si>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</si>
  <si>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</si>
  <si>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</si>
  <si>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</si>
  <si>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</si>
  <si>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</si>
  <si>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</si>
  <si>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</si>
  <si>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</si>
  <si>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</si>
  <si>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</si>
  <si>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</si>
  <si>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</si>
  <si>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</si>
  <si>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</si>
  <si>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</si>
  <si>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</si>
  <si>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</si>
  <si>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</si>
  <si>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</si>
  <si>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</si>
  <si>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</si>
  <si>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</si>
  <si>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</si>
  <si>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</si>
  <si>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</si>
  <si>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</si>
  <si>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</si>
  <si>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</si>
  <si>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</si>
  <si>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</si>
  <si>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</si>
  <si>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</si>
  <si>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</si>
  <si>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</si>
  <si>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</si>
  <si>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</si>
  <si>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</si>
  <si>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</si>
  <si>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</si>
  <si>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</si>
  <si>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</si>
  <si>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</si>
  <si>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</si>
  <si>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</si>
  <si>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</si>
  <si>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</si>
  <si>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</si>
  <si>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</si>
  <si>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</si>
  <si>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</si>
  <si>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</si>
  <si>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</si>
  <si>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</si>
  <si>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</si>
  <si>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</si>
  <si>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</si>
  <si>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</si>
  <si>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</si>
  <si>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</si>
  <si>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</si>
  <si>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</si>
  <si>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</si>
  <si>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</si>
  <si>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</si>
  <si>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</si>
  <si>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</si>
  <si>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</si>
  <si>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</si>
  <si>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</si>
  <si>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</si>
  <si>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</si>
  <si>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</si>
  <si>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</si>
  <si>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</si>
  <si>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</si>
  <si>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</si>
  <si>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</si>
  <si>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</si>
  <si>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</si>
  <si>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</si>
  <si>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</si>
  <si>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</si>
  <si>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</si>
  <si>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</si>
  <si>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</si>
  <si>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</si>
  <si>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</si>
  <si>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</si>
  <si>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</si>
  <si>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</si>
  <si>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</si>
  <si>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</si>
  <si>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</si>
  <si>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</si>
  <si>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</si>
  <si>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</si>
  <si>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</si>
  <si>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</si>
  <si>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</si>
  <si>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</si>
  <si>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</si>
  <si>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</si>
  <si>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</si>
  <si>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</si>
  <si>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</si>
  <si>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</si>
  <si>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</si>
  <si>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</si>
  <si>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</si>
  <si>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</si>
  <si>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</si>
  <si>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</si>
  <si>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</si>
  <si>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</si>
  <si>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</si>
  <si>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</si>
  <si>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</si>
  <si>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</si>
  <si>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</si>
  <si>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</si>
  <si>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</si>
  <si>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</si>
  <si>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</si>
  <si>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</si>
  <si>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</si>
  <si>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</si>
  <si>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</si>
  <si>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</si>
  <si>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</si>
  <si>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</si>
  <si>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</si>
  <si>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</si>
  <si>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</si>
  <si>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</si>
  <si>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</si>
  <si>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</si>
  <si>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</si>
  <si>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</si>
  <si>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</si>
  <si>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</si>
  <si>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</si>
  <si>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</si>
  <si>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</si>
  <si>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</si>
  <si>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</si>
  <si>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</si>
  <si>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</si>
  <si>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</si>
  <si>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</si>
  <si>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</si>
  <si>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</si>
  <si>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</si>
  <si>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</si>
  <si>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</si>
  <si>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</si>
  <si>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</si>
  <si>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</si>
  <si>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</si>
  <si>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</si>
  <si>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</si>
  <si>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</si>
  <si>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</si>
  <si>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</si>
  <si>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</si>
  <si>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</si>
  <si>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</si>
  <si>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</si>
  <si>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</si>
  <si>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</si>
  <si>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</si>
  <si>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</si>
  <si>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</si>
  <si>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</si>
  <si>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</si>
  <si>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</si>
  <si>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</si>
  <si>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</si>
  <si>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</si>
  <si>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</si>
  <si>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</si>
  <si>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</si>
  <si>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</si>
  <si>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</si>
  <si>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</si>
  <si>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</si>
  <si>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</si>
  <si>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</si>
  <si>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</si>
  <si>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</si>
  <si>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</si>
  <si>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</si>
  <si>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</si>
  <si>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</si>
  <si>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</si>
  <si>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</si>
  <si>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</si>
  <si>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</si>
  <si>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</si>
  <si>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</si>
  <si>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</si>
  <si>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</si>
  <si>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</si>
  <si>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</si>
  <si>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</si>
  <si>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</si>
  <si>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</si>
  <si>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</si>
  <si>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</si>
  <si>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</si>
  <si>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</si>
  <si>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</si>
  <si>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</si>
  <si>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</si>
  <si>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</si>
  <si>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</si>
  <si>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</si>
  <si>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</si>
  <si>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</si>
  <si>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</si>
  <si>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</si>
  <si>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</si>
  <si>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</si>
  <si>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</si>
  <si>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</si>
  <si>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</si>
  <si>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</si>
  <si>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</si>
  <si>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</si>
  <si>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</si>
  <si>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</si>
  <si>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</si>
  <si>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</si>
  <si>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</si>
  <si>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</si>
  <si>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</si>
  <si>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</si>
  <si>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</si>
  <si>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</si>
  <si>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</si>
  <si>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</si>
  <si>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</si>
  <si>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</si>
  <si>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</si>
  <si>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</si>
  <si>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</si>
  <si>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</si>
  <si>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</si>
  <si>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</si>
  <si>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</si>
  <si>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</si>
  <si>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</si>
  <si>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</si>
  <si>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</si>
  <si>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</si>
  <si>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</si>
  <si>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</si>
  <si>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</si>
  <si>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</si>
  <si>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</si>
  <si>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</si>
  <si>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</si>
  <si>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</si>
  <si>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</si>
  <si>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</si>
  <si>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</si>
  <si>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</si>
  <si>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</si>
  <si>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</si>
  <si>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</si>
  <si>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</si>
  <si>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</si>
  <si>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</si>
  <si>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</si>
  <si>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</si>
  <si>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</si>
  <si>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</si>
  <si>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</si>
  <si>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</si>
  <si>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</si>
  <si>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</si>
  <si>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</si>
  <si>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</si>
  <si>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</si>
  <si>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</si>
  <si>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</si>
  <si>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</si>
  <si>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</si>
  <si>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</si>
  <si>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</si>
  <si>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</si>
  <si>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</si>
  <si>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</si>
  <si>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</si>
  <si>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</si>
  <si>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</si>
  <si>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</si>
  <si>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</si>
  <si>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</si>
  <si>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</si>
  <si>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</si>
  <si>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</si>
  <si>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</si>
  <si>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</si>
  <si>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</si>
  <si>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</si>
  <si>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</si>
  <si>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</si>
  <si>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</si>
  <si>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</si>
  <si>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</si>
  <si>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</si>
  <si>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</si>
  <si>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</si>
  <si>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</si>
  <si>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</si>
  <si>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</si>
  <si>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</si>
  <si>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</si>
  <si>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</si>
  <si>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</si>
  <si>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</si>
  <si>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</si>
  <si>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</si>
  <si>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</si>
  <si>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</si>
  <si>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</si>
  <si>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</si>
  <si>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</si>
  <si>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</si>
  <si>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</si>
  <si>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</si>
  <si>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</si>
  <si>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</si>
  <si>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</si>
  <si>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</si>
  <si>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</si>
  <si>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</si>
  <si>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</si>
  <si>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</si>
  <si>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</si>
  <si>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</si>
  <si>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</si>
  <si>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</si>
  <si>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</si>
  <si>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</si>
  <si>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</si>
  <si>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</si>
  <si>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</si>
  <si>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</si>
  <si>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</si>
  <si>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</si>
  <si>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</si>
  <si>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</si>
  <si>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</si>
  <si>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</si>
  <si>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</si>
  <si>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</si>
  <si>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</si>
  <si>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</si>
  <si>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</si>
  <si>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</si>
  <si>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</si>
  <si>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</si>
  <si>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</si>
  <si>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</si>
  <si>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</si>
  <si>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</si>
  <si>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</si>
  <si>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</si>
  <si>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</si>
  <si>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</si>
  <si>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</si>
  <si>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</si>
  <si>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</si>
  <si>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</si>
  <si>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</si>
  <si>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</si>
  <si>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</si>
  <si>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</si>
  <si>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</si>
  <si>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</si>
  <si>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</si>
  <si>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</si>
  <si>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</si>
  <si>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</si>
  <si>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</si>
  <si>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</si>
  <si>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</si>
  <si>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</si>
  <si>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</si>
  <si>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</si>
  <si>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</si>
  <si>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</si>
  <si>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</si>
  <si>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</si>
  <si>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</si>
  <si>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</si>
  <si>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</si>
  <si>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</si>
  <si>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</si>
  <si>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</si>
  <si>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</si>
  <si>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</si>
  <si>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</si>
  <si>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</si>
  <si>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</si>
  <si>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</si>
  <si>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</si>
  <si>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</si>
  <si>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</si>
  <si>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</si>
  <si>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</si>
  <si>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</si>
  <si>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</si>
  <si>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</si>
  <si>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</si>
  <si>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</si>
  <si>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</si>
  <si>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</si>
  <si>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</si>
  <si>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</si>
  <si>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</si>
  <si>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</si>
  <si>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</si>
  <si>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</si>
  <si>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</si>
  <si>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</si>
  <si>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</si>
  <si>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</si>
  <si>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</si>
  <si>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</si>
  <si>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</si>
  <si>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</si>
  <si>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</si>
  <si>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</si>
  <si>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</si>
  <si>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</si>
  <si>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</si>
  <si>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</si>
  <si>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</si>
  <si>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</si>
  <si>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</si>
  <si>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</si>
  <si>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</si>
  <si>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</si>
  <si>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</si>
  <si>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</si>
  <si>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</si>
  <si>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</si>
  <si>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</si>
  <si>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</si>
  <si>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</si>
  <si>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</si>
  <si>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</si>
  <si>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</si>
  <si>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</si>
  <si>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</si>
  <si>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</si>
  <si>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</si>
  <si>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</si>
  <si>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</si>
  <si>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</si>
  <si>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</si>
  <si>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</si>
  <si>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</si>
  <si>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</si>
  <si>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</si>
  <si>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</si>
  <si>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</si>
  <si>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</si>
  <si>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</si>
  <si>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</si>
  <si>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</si>
  <si>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</si>
  <si>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</si>
  <si>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</si>
  <si>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</si>
  <si>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</si>
  <si>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</si>
  <si>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</si>
  <si>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</si>
  <si>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</si>
  <si>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</si>
  <si>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</si>
  <si>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</si>
  <si>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</si>
  <si>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</si>
  <si>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</si>
  <si>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</si>
  <si>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</si>
  <si>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</si>
  <si>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</si>
  <si>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</si>
  <si>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</si>
  <si>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</si>
  <si>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</si>
  <si>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</si>
  <si>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</si>
  <si>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</si>
  <si>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</si>
  <si>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</si>
  <si>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</si>
  <si>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</si>
  <si>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</si>
  <si>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</si>
  <si>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</si>
  <si>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</si>
  <si>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</si>
  <si>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</si>
  <si>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</si>
  <si>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</si>
  <si>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</si>
  <si>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</si>
  <si>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</si>
  <si>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</si>
  <si>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</si>
  <si>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</si>
  <si>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</si>
  <si>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</si>
  <si>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</si>
  <si>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</si>
  <si>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</si>
  <si>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</si>
  <si>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</si>
  <si>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</si>
  <si>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</si>
  <si>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</si>
  <si>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</si>
  <si>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</si>
  <si>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</si>
  <si>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</si>
  <si>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</si>
  <si>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</si>
  <si>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</si>
  <si>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</si>
  <si>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</si>
  <si>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</si>
  <si>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</si>
  <si>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</si>
  <si>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</si>
  <si>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</si>
  <si>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</si>
  <si>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</si>
  <si>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</si>
  <si>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</si>
  <si>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</si>
  <si>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</si>
  <si>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</si>
  <si>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</si>
  <si>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</si>
  <si>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</si>
  <si>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</si>
  <si>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</si>
  <si>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</si>
  <si>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</si>
  <si>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</si>
  <si>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</si>
  <si>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</si>
  <si>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</si>
  <si>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</si>
  <si>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</si>
  <si>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</si>
  <si>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</si>
  <si>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</si>
  <si>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</si>
  <si>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</si>
  <si>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</si>
  <si>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</si>
  <si>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</si>
  <si>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</si>
  <si>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</si>
  <si>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</si>
  <si>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</si>
  <si>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</si>
  <si>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</si>
  <si>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</si>
  <si>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</si>
  <si>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</si>
  <si>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</si>
  <si>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</si>
  <si>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</si>
  <si>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</si>
  <si>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</si>
  <si>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</si>
  <si>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</si>
  <si>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</si>
  <si>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</si>
  <si>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</si>
  <si>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</si>
  <si>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</si>
  <si>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</si>
  <si>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</si>
  <si>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</si>
  <si>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</si>
  <si>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</si>
  <si>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</si>
  <si>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</si>
  <si>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</si>
  <si>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</si>
  <si>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</si>
  <si>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</si>
  <si>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</si>
  <si>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</si>
  <si>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</si>
  <si>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</si>
  <si>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</si>
  <si>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</si>
  <si>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</si>
  <si>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</si>
  <si>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</si>
  <si>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</si>
  <si>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</si>
  <si>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</si>
  <si>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</si>
  <si>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</si>
  <si>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</si>
  <si>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</si>
  <si>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</si>
  <si>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</si>
  <si>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</si>
  <si>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</si>
  <si>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</si>
  <si>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</si>
  <si>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</si>
  <si>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</si>
  <si>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</si>
  <si>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</si>
  <si>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</si>
  <si>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</si>
  <si>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</si>
  <si>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</si>
  <si>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</si>
  <si>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</si>
  <si>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</si>
  <si>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</si>
  <si>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</si>
  <si>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</si>
  <si>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</si>
  <si>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</si>
  <si>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</si>
  <si>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</si>
  <si>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</si>
  <si>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</si>
  <si>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</si>
  <si>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</si>
  <si>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</si>
  <si>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</si>
  <si>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</si>
  <si>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</si>
  <si>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</si>
  <si>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</si>
  <si>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</si>
  <si>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</si>
  <si>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</si>
  <si>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</si>
  <si>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</si>
  <si>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</si>
  <si>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</si>
  <si>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</si>
  <si>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</si>
  <si>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</si>
  <si>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</si>
  <si>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</si>
  <si>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</si>
  <si>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</si>
  <si>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</si>
  <si>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</si>
  <si>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</si>
  <si>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</si>
  <si>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</si>
  <si>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</si>
  <si>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</si>
  <si>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</si>
  <si>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</si>
  <si>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</si>
  <si>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</si>
  <si>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</si>
  <si>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</si>
  <si>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</si>
  <si>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</si>
  <si>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</si>
  <si>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</si>
  <si>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</si>
  <si>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</si>
  <si>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</si>
  <si>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</si>
  <si>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</si>
  <si>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</si>
  <si>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</si>
  <si>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</si>
  <si>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</si>
  <si>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</si>
  <si>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</si>
  <si>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</si>
  <si>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</si>
  <si>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</si>
  <si>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</si>
  <si>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</si>
  <si>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</si>
  <si>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</si>
  <si>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</si>
  <si>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</si>
  <si>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</si>
  <si>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</si>
  <si>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</si>
  <si>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</si>
  <si>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</si>
  <si>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</si>
  <si>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</si>
  <si>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</si>
  <si>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</si>
  <si>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</si>
  <si>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</si>
  <si>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</si>
  <si>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</si>
  <si>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</si>
  <si>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</si>
  <si>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</si>
  <si>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</si>
  <si>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</si>
  <si>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</si>
  <si>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</si>
  <si>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</si>
  <si>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</si>
  <si>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</si>
  <si>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</si>
  <si>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</si>
  <si>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</si>
  <si>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</si>
  <si>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</si>
  <si>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</si>
  <si>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</si>
  <si>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</si>
  <si>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</si>
  <si>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</si>
  <si>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</si>
  <si>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</si>
  <si>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</si>
  <si>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</si>
  <si>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</si>
  <si>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</si>
  <si>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</si>
  <si>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</si>
  <si>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</si>
  <si>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</si>
  <si>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</si>
  <si>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</si>
  <si>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</si>
  <si>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</si>
  <si>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</si>
  <si>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</si>
  <si>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</si>
  <si>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</si>
  <si>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</si>
  <si>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</si>
  <si>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</si>
  <si>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</si>
  <si>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</si>
  <si>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</si>
  <si>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</si>
  <si>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</si>
  <si>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</si>
  <si>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</si>
  <si>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</si>
  <si>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</si>
  <si>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</si>
  <si>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</si>
  <si>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</si>
  <si>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</si>
  <si>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</si>
  <si>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</si>
  <si>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</si>
  <si>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</si>
  <si>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</si>
  <si>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</si>
  <si>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</si>
  <si>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</si>
  <si>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</si>
  <si>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</si>
  <si>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</si>
  <si>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</si>
  <si>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</si>
  <si>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</si>
  <si>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</si>
  <si>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</si>
  <si>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</si>
  <si>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</si>
  <si>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</si>
  <si>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</si>
  <si>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</si>
  <si>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</si>
  <si>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</si>
  <si>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</si>
  <si>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</si>
  <si>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</si>
  <si>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</si>
  <si>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</si>
  <si>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</si>
  <si>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</si>
  <si>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</si>
  <si>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</si>
  <si>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</si>
  <si>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</si>
  <si>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</si>
  <si>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</si>
  <si>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</si>
  <si>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</si>
  <si>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</si>
  <si>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</si>
  <si>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</si>
  <si>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</si>
  <si>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</si>
  <si>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</si>
  <si>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</si>
  <si>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</si>
  <si>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</si>
  <si>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</si>
  <si>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</si>
  <si>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</si>
  <si>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</si>
  <si>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</si>
  <si>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</si>
  <si>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</si>
  <si>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</si>
  <si>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</si>
  <si>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</si>
  <si>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</si>
  <si>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</si>
  <si>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</si>
  <si>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</si>
  <si>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</si>
  <si>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</si>
  <si>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</si>
  <si>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</si>
  <si>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</si>
  <si>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</si>
  <si>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</si>
  <si>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</si>
  <si>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</si>
  <si>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</si>
  <si>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</si>
  <si>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</si>
  <si>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</si>
  <si>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</si>
  <si>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</si>
  <si>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</si>
  <si>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</si>
  <si>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</si>
  <si>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</si>
  <si>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</si>
  <si>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</si>
  <si>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</si>
  <si>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</si>
  <si>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</si>
  <si>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</si>
  <si>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</si>
  <si>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</si>
  <si>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</si>
  <si>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</si>
  <si>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</si>
  <si>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</si>
  <si>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</si>
  <si>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</si>
  <si>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</si>
  <si>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</si>
  <si>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</si>
  <si>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</si>
  <si>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</si>
  <si>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</si>
  <si>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</si>
  <si>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</si>
  <si>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</si>
  <si>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</si>
  <si>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</si>
  <si>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</si>
  <si>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</si>
  <si>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</si>
  <si>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</si>
  <si>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</si>
  <si>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</si>
  <si>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</si>
  <si>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</si>
  <si>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</si>
  <si>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</si>
  <si>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</si>
  <si>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</si>
  <si>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</si>
  <si>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</si>
  <si>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</si>
  <si>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</si>
  <si>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</si>
  <si>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</si>
  <si>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</si>
  <si>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</si>
  <si>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</si>
  <si>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</si>
  <si>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</si>
  <si>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</si>
  <si>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</si>
  <si>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</si>
  <si>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</si>
  <si>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</si>
  <si>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</si>
  <si>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</si>
  <si>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</si>
  <si>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</si>
  <si>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</si>
  <si>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</si>
  <si>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</si>
  <si>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</si>
  <si>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</si>
  <si>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</si>
  <si>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</si>
  <si>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</si>
  <si>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</si>
  <si>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</si>
  <si>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</si>
  <si>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</si>
  <si>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</si>
  <si>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</si>
  <si>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</si>
  <si>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</si>
  <si>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</si>
  <si>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</si>
  <si>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</si>
  <si>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</si>
  <si>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</si>
  <si>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</si>
  <si>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</si>
  <si>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</si>
  <si>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</si>
  <si>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</si>
  <si>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</si>
  <si>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</si>
  <si>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</si>
  <si>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</si>
  <si>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</si>
  <si>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</si>
  <si>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</si>
  <si>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</si>
  <si>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</si>
  <si>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</si>
  <si>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</si>
  <si>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</si>
  <si>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</si>
  <si>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</si>
  <si>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</si>
  <si>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</si>
  <si>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</si>
  <si>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</si>
  <si>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</si>
  <si>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</si>
  <si>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</si>
  <si>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</si>
  <si>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</si>
  <si>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</si>
  <si>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</si>
  <si>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</si>
  <si>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</si>
  <si>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</si>
  <si>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</si>
  <si>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</si>
  <si>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</si>
  <si>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</si>
  <si>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</si>
  <si>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</si>
  <si>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</si>
  <si>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</si>
  <si>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</si>
  <si>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</si>
  <si>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</si>
  <si>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</si>
  <si>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</si>
  <si>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</si>
  <si>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</si>
  <si>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</si>
  <si>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</si>
  <si>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</si>
  <si>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</si>
  <si>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</si>
  <si>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</si>
  <si>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</si>
  <si>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</si>
  <si>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</si>
  <si>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</si>
  <si>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</si>
  <si>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</si>
  <si>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</si>
  <si>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</si>
  <si>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</si>
  <si>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</si>
  <si>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</si>
  <si>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</si>
  <si>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</si>
  <si>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</si>
  <si>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</si>
  <si>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</si>
  <si>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</si>
  <si>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</si>
  <si>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</si>
  <si>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</si>
  <si>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</si>
  <si>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</si>
  <si>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</si>
  <si>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</si>
  <si>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</si>
  <si>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</si>
  <si>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</si>
  <si>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</si>
  <si>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</si>
  <si>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</si>
  <si>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</si>
  <si>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</si>
  <si>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</si>
  <si>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</si>
  <si>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</si>
  <si>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</si>
  <si>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</si>
  <si>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</si>
  <si>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</si>
  <si>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</si>
  <si>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</si>
  <si>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</si>
  <si>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</si>
  <si>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</si>
  <si>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</si>
  <si>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</si>
  <si>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</si>
  <si>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</si>
  <si>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</si>
  <si>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</si>
  <si>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</si>
  <si>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</si>
  <si>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</si>
  <si>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</si>
  <si>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</si>
  <si>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</si>
  <si>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</si>
  <si>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</si>
  <si>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</si>
  <si>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</si>
  <si>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</si>
  <si>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</si>
  <si>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</si>
  <si>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</si>
  <si>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</si>
  <si>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</si>
  <si>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</si>
  <si>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</si>
  <si>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</si>
  <si>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</si>
  <si>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</si>
  <si>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</si>
  <si>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</si>
  <si>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</si>
  <si>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</si>
  <si>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</si>
  <si>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</si>
  <si>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</si>
  <si>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</si>
  <si>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</si>
  <si>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</si>
  <si>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</si>
  <si>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</si>
  <si>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</si>
  <si>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</si>
  <si>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</si>
  <si>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</si>
  <si>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</si>
  <si>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</si>
  <si>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</si>
  <si>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</si>
  <si>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</si>
  <si>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</si>
  <si>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</si>
  <si>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</si>
  <si>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</si>
  <si>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</si>
  <si>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</si>
  <si>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</si>
  <si>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</si>
  <si>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</si>
  <si>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</si>
  <si>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</si>
  <si>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</si>
  <si>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</si>
  <si>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</si>
  <si>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</si>
  <si>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</si>
  <si>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</si>
  <si>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</si>
  <si>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</si>
  <si>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</si>
  <si>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</si>
  <si>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</si>
  <si>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</si>
  <si>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</si>
  <si>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</si>
  <si>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</si>
  <si>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</si>
  <si>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</si>
  <si>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</si>
  <si>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</si>
  <si>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</si>
  <si>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</si>
  <si>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</si>
  <si>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</si>
  <si>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</si>
  <si>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</si>
  <si>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</si>
  <si>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</si>
  <si>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</si>
  <si>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</si>
  <si>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</si>
  <si>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</si>
  <si>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</si>
  <si>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</si>
  <si>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</si>
  <si>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</si>
  <si>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</si>
  <si>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</si>
  <si>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</si>
  <si>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</si>
  <si>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</si>
  <si>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</si>
  <si>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</si>
  <si>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</si>
  <si>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</si>
  <si>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</si>
  <si>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</si>
  <si>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</si>
  <si>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</si>
  <si>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</si>
  <si>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</si>
  <si>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</si>
  <si>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</si>
  <si>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</si>
  <si>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</si>
  <si>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</si>
  <si>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</si>
  <si>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</si>
  <si>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</si>
  <si>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</si>
  <si>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</si>
  <si>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</si>
  <si>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</si>
  <si>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</si>
  <si>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</si>
  <si>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</si>
  <si>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</si>
  <si>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</si>
  <si>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</si>
  <si>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</si>
  <si>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</si>
  <si>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</si>
  <si>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</si>
  <si>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</si>
  <si>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</si>
  <si>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</si>
  <si>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</si>
  <si>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</si>
  <si>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</si>
  <si>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</si>
  <si>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</si>
  <si>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</si>
  <si>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</si>
  <si>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</si>
  <si>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</si>
  <si>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</si>
  <si>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</si>
  <si>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</si>
  <si>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</si>
  <si>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</si>
  <si>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</si>
  <si>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</si>
  <si>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</si>
  <si>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</si>
  <si>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</si>
  <si>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</si>
  <si>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</si>
  <si>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</si>
  <si>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</si>
  <si>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</si>
  <si>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</si>
  <si>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</si>
  <si>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</si>
  <si>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</si>
  <si>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</si>
  <si>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</si>
  <si>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</si>
  <si>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</si>
  <si>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</si>
  <si>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</si>
  <si>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</si>
  <si>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</si>
  <si>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</si>
  <si>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</si>
  <si>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</si>
  <si>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</si>
  <si>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</si>
  <si>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</si>
  <si>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</si>
  <si>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</si>
  <si>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</si>
  <si>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</si>
  <si>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</si>
  <si>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</si>
  <si>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</si>
  <si>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</si>
  <si>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</si>
  <si>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</si>
  <si>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</si>
  <si>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</si>
  <si>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</si>
  <si>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</si>
  <si>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</si>
  <si>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</si>
  <si>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</si>
  <si>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</si>
  <si>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</si>
  <si>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</si>
  <si>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</si>
  <si>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</si>
  <si>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</si>
  <si>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</si>
  <si>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</si>
  <si>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</si>
  <si>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</si>
  <si>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</si>
  <si>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</si>
  <si>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</si>
  <si>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</si>
  <si>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</si>
  <si>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</si>
  <si>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</si>
  <si>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</si>
  <si>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</si>
  <si>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</si>
  <si>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</si>
  <si>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</si>
  <si>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</si>
  <si>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</si>
  <si>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</si>
  <si>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</si>
  <si>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</si>
  <si>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</si>
  <si>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</si>
  <si>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</si>
  <si>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</si>
  <si>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</si>
  <si>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</si>
  <si>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</si>
  <si>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</si>
  <si>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</si>
  <si>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</si>
  <si>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</si>
  <si>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</si>
  <si>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</si>
  <si>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</si>
  <si>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</si>
  <si>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</si>
  <si>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</si>
  <si>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</si>
  <si>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</si>
  <si>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</si>
  <si>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</si>
  <si>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</si>
  <si>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</si>
  <si>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</si>
  <si>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</si>
  <si>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</si>
  <si>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</si>
  <si>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</si>
  <si>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</si>
  <si>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</si>
  <si>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</si>
  <si>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</si>
  <si>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</si>
  <si>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</si>
  <si>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</si>
  <si>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</si>
  <si>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</si>
  <si>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</si>
  <si>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</si>
  <si>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</si>
  <si>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</si>
  <si>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</si>
  <si>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</si>
  <si>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</si>
  <si>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</si>
  <si>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</si>
  <si>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</si>
  <si>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</si>
  <si>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</si>
  <si>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</si>
  <si>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</si>
  <si>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</si>
  <si>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</si>
  <si>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</si>
  <si>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</si>
  <si>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</si>
  <si>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</si>
  <si>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</si>
  <si>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</si>
  <si>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</si>
  <si>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</si>
  <si>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</si>
  <si>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</si>
  <si>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</si>
  <si>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</si>
  <si>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</si>
  <si>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</si>
  <si>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</si>
  <si>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</si>
  <si>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</si>
  <si>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</si>
  <si>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</si>
  <si>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</si>
  <si>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</si>
  <si>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</si>
  <si>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</si>
  <si>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</si>
  <si>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</si>
  <si>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</si>
  <si>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</si>
  <si>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</si>
  <si>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</si>
  <si>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</si>
  <si>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</si>
  <si>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</si>
  <si>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</si>
  <si>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</si>
  <si>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</si>
  <si>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</si>
  <si>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</si>
  <si>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</si>
  <si>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</si>
  <si>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</si>
  <si>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</si>
  <si>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</si>
  <si>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</si>
  <si>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</si>
  <si>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</si>
  <si>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</si>
  <si>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</si>
  <si>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</si>
  <si>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</si>
  <si>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</si>
  <si>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</si>
  <si>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</si>
  <si>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</si>
  <si>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</si>
  <si>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</si>
  <si>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</si>
  <si>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</si>
  <si>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</si>
  <si>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</si>
  <si>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</si>
  <si>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</si>
  <si>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</si>
  <si>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</si>
  <si>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</si>
  <si>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</si>
  <si>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</si>
  <si>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</si>
  <si>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</si>
  <si>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</si>
  <si>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</si>
  <si>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</si>
  <si>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</si>
  <si>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</si>
  <si>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</si>
  <si>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</si>
  <si>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</si>
  <si>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</si>
  <si>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</si>
  <si>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</si>
  <si>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</si>
  <si>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</si>
  <si>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</si>
  <si>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</si>
  <si>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</si>
  <si>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</si>
  <si>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</si>
  <si>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</si>
  <si>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</si>
  <si>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</si>
  <si>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</si>
  <si>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</si>
  <si>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</si>
  <si>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</si>
  <si>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</si>
  <si>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</si>
  <si>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</si>
  <si>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</si>
  <si>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</si>
  <si>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</si>
  <si>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</si>
  <si>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</si>
  <si>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</si>
  <si>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</si>
  <si>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</si>
  <si>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</si>
  <si>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</si>
  <si>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</si>
  <si>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</si>
  <si>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</si>
  <si>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</si>
  <si>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</si>
  <si>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</si>
  <si>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</si>
  <si>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</si>
  <si>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</si>
  <si>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</si>
  <si>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</si>
  <si>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</si>
  <si>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</si>
  <si>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</si>
  <si>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</si>
  <si>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</si>
  <si>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</si>
  <si>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</si>
  <si>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</si>
  <si>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</si>
  <si>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</si>
  <si>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</si>
  <si>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</si>
  <si>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</si>
  <si>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</si>
  <si>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</si>
  <si>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</si>
  <si>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</si>
  <si>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</si>
  <si>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</si>
  <si>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</si>
  <si>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</si>
  <si>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</si>
  <si>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</si>
  <si>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</si>
  <si>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</si>
  <si>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</si>
  <si>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</si>
  <si>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</si>
  <si>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</si>
  <si>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</si>
  <si>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</si>
  <si>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</si>
  <si>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</si>
  <si>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</si>
  <si>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</si>
  <si>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</si>
  <si>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</si>
  <si>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</si>
  <si>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</si>
  <si>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</si>
  <si>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</si>
  <si>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</si>
  <si>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</si>
  <si>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</si>
  <si>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</si>
  <si>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</si>
  <si>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</si>
  <si>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</si>
  <si>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</si>
  <si>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</si>
  <si>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</si>
  <si>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</si>
  <si>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</si>
  <si>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</si>
  <si>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</si>
  <si>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</si>
  <si>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</si>
  <si>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</si>
  <si>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</si>
  <si>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</si>
  <si>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</si>
  <si>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</si>
  <si>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</si>
  <si>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</si>
  <si>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</si>
  <si>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</si>
  <si>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</si>
  <si>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</si>
  <si>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</si>
  <si>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</si>
  <si>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</si>
  <si>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</si>
  <si>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</si>
  <si>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</si>
  <si>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</si>
  <si>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</si>
  <si>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</si>
  <si>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</si>
  <si>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</si>
  <si>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</si>
  <si>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</si>
  <si>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</si>
  <si>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</si>
  <si>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</si>
  <si>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</si>
  <si>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</si>
  <si>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</si>
  <si>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</si>
  <si>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</si>
  <si>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</si>
  <si>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</si>
  <si>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</si>
  <si>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</si>
  <si>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</si>
  <si>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</si>
  <si>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</si>
  <si>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</si>
  <si>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</si>
  <si>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</si>
  <si>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</si>
  <si>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</si>
  <si>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</si>
  <si>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</si>
  <si>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</si>
  <si>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</si>
  <si>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</si>
  <si>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</si>
  <si>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</si>
  <si>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</si>
  <si>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</si>
  <si>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</si>
  <si>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</si>
  <si>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</si>
  <si>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</si>
  <si>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</si>
  <si>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</si>
  <si>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</si>
  <si>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</si>
  <si>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</si>
  <si>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</si>
  <si>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</si>
  <si>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</si>
  <si>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</si>
  <si>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</si>
  <si>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</si>
  <si>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</si>
  <si>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</si>
  <si>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</si>
  <si>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</si>
  <si>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</si>
  <si>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</si>
  <si>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</si>
  <si>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</si>
  <si>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</si>
  <si>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</si>
  <si>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</si>
  <si>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</si>
  <si>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</si>
  <si>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</si>
  <si>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</si>
  <si>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</si>
  <si>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</si>
  <si>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</si>
  <si>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</si>
  <si>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</si>
  <si>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</si>
  <si>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</si>
  <si>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</si>
  <si>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</si>
  <si>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</si>
  <si>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</si>
  <si>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</si>
  <si>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</si>
  <si>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</si>
  <si>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</si>
  <si>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</si>
  <si>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</si>
  <si>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</si>
  <si>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</si>
  <si>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</si>
  <si>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</si>
  <si>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</si>
  <si>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</si>
  <si>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</si>
  <si>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</si>
  <si>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</si>
  <si>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</si>
  <si>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</si>
  <si>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</si>
  <si>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</si>
  <si>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</si>
  <si>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</si>
  <si>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</si>
  <si>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</si>
  <si>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</si>
  <si>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</si>
  <si>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</si>
  <si>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</si>
  <si>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</si>
  <si>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</si>
  <si>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</si>
  <si>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</si>
  <si>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</si>
  <si>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</si>
  <si>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</si>
  <si>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</si>
  <si>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</si>
  <si>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</si>
  <si>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</si>
  <si>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</si>
  <si>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</si>
  <si>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</si>
  <si>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</si>
  <si>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</si>
  <si>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</si>
  <si>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</si>
  <si>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</si>
  <si>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</si>
  <si>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</si>
  <si>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</si>
  <si>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</si>
  <si>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</si>
  <si>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</si>
  <si>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</si>
  <si>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</si>
  <si>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</si>
  <si>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</si>
  <si>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</si>
  <si>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</si>
  <si>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</si>
  <si>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</si>
  <si>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</si>
  <si>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</si>
  <si>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</si>
  <si>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</si>
  <si>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</si>
  <si>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</si>
  <si>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</si>
  <si>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</si>
  <si>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</si>
  <si>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</si>
  <si>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</si>
  <si>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</si>
  <si>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</si>
  <si>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</si>
  <si>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</si>
  <si>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</si>
  <si>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</si>
  <si>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</si>
  <si>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</si>
  <si>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</si>
  <si>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</si>
  <si>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</si>
  <si>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</si>
  <si>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</si>
  <si>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</si>
  <si>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</si>
  <si>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</si>
  <si>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</si>
  <si>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</si>
  <si>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</si>
  <si>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</si>
  <si>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</si>
  <si>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</si>
  <si>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</si>
  <si>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</si>
  <si>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</si>
  <si>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</si>
  <si>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</si>
  <si>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</si>
  <si>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</si>
  <si>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</si>
  <si>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</si>
  <si>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</si>
  <si>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</si>
  <si>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</si>
  <si>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</si>
  <si>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</si>
  <si>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</si>
  <si>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</si>
  <si>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</si>
  <si>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</si>
  <si>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</si>
  <si>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</si>
  <si>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</si>
  <si>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</si>
  <si>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</si>
  <si>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</si>
  <si>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</si>
  <si>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</si>
  <si>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</si>
  <si>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</si>
  <si>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</si>
  <si>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</si>
  <si>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</si>
  <si>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</si>
  <si>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</si>
  <si>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</si>
  <si>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</si>
  <si>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</si>
  <si>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</si>
  <si>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</si>
  <si>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</si>
  <si>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</si>
  <si>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</si>
  <si>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</si>
  <si>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</si>
  <si>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</si>
  <si>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</si>
  <si>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</si>
  <si>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</si>
  <si>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</si>
  <si>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</si>
  <si>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</si>
  <si>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</si>
  <si>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</si>
  <si>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</si>
  <si>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</si>
  <si>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</si>
  <si>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</si>
  <si>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</si>
  <si>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</si>
  <si>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</si>
  <si>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</si>
  <si>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</si>
  <si>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</si>
  <si>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</si>
  <si>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</si>
  <si>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</si>
  <si>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</si>
  <si>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</si>
  <si>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</si>
  <si>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</si>
  <si>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</si>
  <si>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</si>
  <si>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</si>
  <si>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</si>
  <si>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</si>
  <si>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</si>
  <si>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</si>
  <si>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</si>
  <si>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</si>
  <si>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</si>
  <si>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</si>
  <si>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</si>
  <si>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</si>
  <si>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</si>
  <si>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</si>
  <si>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</si>
  <si>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</si>
  <si>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</si>
  <si>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</si>
  <si>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</si>
  <si>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</si>
  <si>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</si>
  <si>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</si>
  <si>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</si>
  <si>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</si>
  <si>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</si>
  <si>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</si>
  <si>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</si>
  <si>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</si>
  <si>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</si>
  <si>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</si>
  <si>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</si>
  <si>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</si>
  <si>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</si>
  <si>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</si>
  <si>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</si>
  <si>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</si>
  <si>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</si>
  <si>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</si>
  <si>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</si>
  <si>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</si>
  <si>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</si>
  <si>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</si>
  <si>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</si>
  <si>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</si>
  <si>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</si>
  <si>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</si>
  <si>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</si>
  <si>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</si>
  <si>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</si>
  <si>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</si>
  <si>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</si>
  <si>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</si>
  <si>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</si>
  <si>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</si>
  <si>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</si>
  <si>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</si>
  <si>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</si>
  <si>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</si>
  <si>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</si>
  <si>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</si>
  <si>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</si>
  <si>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</si>
  <si>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</si>
  <si>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</si>
  <si>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</si>
  <si>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</si>
  <si>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</si>
  <si>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</si>
  <si>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</si>
  <si>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</si>
  <si>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</si>
  <si>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</si>
  <si>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</si>
  <si>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</si>
  <si>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</si>
  <si>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</si>
  <si>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</si>
  <si>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</si>
  <si>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</si>
  <si>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</si>
  <si>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</si>
  <si>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</si>
  <si>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</si>
  <si>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</si>
  <si>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</si>
  <si>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</si>
  <si>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</si>
  <si>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</si>
  <si>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</si>
  <si>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</si>
  <si>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</si>
  <si>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</si>
  <si>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</si>
  <si>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</si>
  <si>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</si>
  <si>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</si>
  <si>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</si>
  <si>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</si>
  <si>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</si>
  <si>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</si>
  <si>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</si>
  <si>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</si>
  <si>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</si>
  <si>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</si>
  <si>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</si>
  <si>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</si>
  <si>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</si>
  <si>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</si>
  <si>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</si>
  <si>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</si>
  <si>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</si>
  <si>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</si>
  <si>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</si>
  <si>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</si>
  <si>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</si>
  <si>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</si>
  <si>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</si>
  <si>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</si>
  <si>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</si>
  <si>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</si>
  <si>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</si>
  <si>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</si>
  <si>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</si>
  <si>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</si>
  <si>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</si>
  <si>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</si>
  <si>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</si>
  <si>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</si>
  <si>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</si>
  <si>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</si>
  <si>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</si>
  <si>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</si>
  <si>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</si>
  <si>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</si>
  <si>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</si>
  <si>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</si>
  <si>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</si>
  <si>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</si>
  <si>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</si>
  <si>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</si>
  <si>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</si>
  <si>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</si>
  <si>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</si>
  <si>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</si>
  <si>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</si>
  <si>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</si>
  <si>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</si>
  <si>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</si>
  <si>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</si>
  <si>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</si>
  <si>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</si>
  <si>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</si>
  <si>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</si>
  <si>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</si>
  <si>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</si>
  <si>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</si>
  <si>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</si>
  <si>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</si>
  <si>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</si>
  <si>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</si>
  <si>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</si>
  <si>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</si>
  <si>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</si>
  <si>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</si>
  <si>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</si>
  <si>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</si>
  <si>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</si>
  <si>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</si>
  <si>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</si>
  <si>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</si>
  <si>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</si>
  <si>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</si>
  <si>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</si>
  <si>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</si>
  <si>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</si>
  <si>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</si>
  <si>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</si>
  <si>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</si>
  <si>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</si>
  <si>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</si>
  <si>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</si>
  <si>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</si>
  <si>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</si>
  <si>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</si>
  <si>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</si>
  <si>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</si>
  <si>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</si>
  <si>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</si>
  <si>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</si>
  <si>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</si>
  <si>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</si>
  <si>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</si>
  <si>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</si>
  <si>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</si>
  <si>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</si>
  <si>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</si>
  <si>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</si>
  <si>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</si>
  <si>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</si>
  <si>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</si>
  <si>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</si>
  <si>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</si>
  <si>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</si>
  <si>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</si>
  <si>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</si>
  <si>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</si>
  <si>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</si>
  <si>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</si>
  <si>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</si>
  <si>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</si>
  <si>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</si>
  <si>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</si>
  <si>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</si>
  <si>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</si>
  <si>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</si>
  <si>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</si>
  <si>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</si>
  <si>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</si>
  <si>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</si>
  <si>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</si>
  <si>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</si>
  <si>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</si>
  <si>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</si>
  <si>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</si>
  <si>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</si>
  <si>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</si>
  <si>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</si>
  <si>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</si>
  <si>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</si>
  <si>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</si>
  <si>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</si>
  <si>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</si>
  <si>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</si>
  <si>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</si>
  <si>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</si>
  <si>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</si>
  <si>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</si>
  <si>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</si>
  <si>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</si>
  <si>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</si>
  <si>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</si>
  <si>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</si>
  <si>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</si>
  <si>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</si>
  <si>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</si>
  <si>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</si>
  <si>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</si>
  <si>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</si>
  <si>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</si>
  <si>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</si>
  <si>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</si>
  <si>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</si>
  <si>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</si>
  <si>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</si>
  <si>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</si>
  <si>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</si>
  <si>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</si>
  <si>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</si>
  <si>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</si>
  <si>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</si>
  <si>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</si>
  <si>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</si>
  <si>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</si>
  <si>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</si>
  <si>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</si>
  <si>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</si>
  <si>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</si>
  <si>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</si>
  <si>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</si>
  <si>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</si>
  <si>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</si>
  <si>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</si>
  <si>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</si>
  <si>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</si>
  <si>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</si>
  <si>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</si>
  <si>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</si>
  <si>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</si>
  <si>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</si>
  <si>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</si>
  <si>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</si>
  <si>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</si>
  <si>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</si>
  <si>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</si>
  <si>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</si>
  <si>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</si>
  <si>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</si>
  <si>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</si>
  <si>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</si>
  <si>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</si>
  <si>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</si>
  <si>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</si>
  <si>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</si>
  <si>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</si>
  <si>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</si>
  <si>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</si>
  <si>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</si>
  <si>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</si>
  <si>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</si>
  <si>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</si>
  <si>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</si>
  <si>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</si>
  <si>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</si>
  <si>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</si>
  <si>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</si>
  <si>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</si>
  <si>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</si>
  <si>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</si>
  <si>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</si>
  <si>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</si>
  <si>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</si>
  <si>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</si>
  <si>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</si>
  <si>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</si>
  <si>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</si>
  <si>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</si>
  <si>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</si>
  <si>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</si>
  <si>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</si>
  <si>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</si>
  <si>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</si>
  <si>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</si>
  <si>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</si>
  <si>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</si>
  <si>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</si>
  <si>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</si>
  <si>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</si>
  <si>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</si>
  <si>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</si>
  <si>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</si>
  <si>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</si>
  <si>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</si>
  <si>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</si>
  <si>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</si>
  <si>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</si>
  <si>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</si>
  <si>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</si>
  <si>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</si>
  <si>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</si>
  <si>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</si>
  <si>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</si>
  <si>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</si>
  <si>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</si>
  <si>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</si>
  <si>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</si>
  <si>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</si>
  <si>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</si>
  <si>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</si>
  <si>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</si>
  <si>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</si>
  <si>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</si>
  <si>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</si>
  <si>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</si>
  <si>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</si>
  <si>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</si>
  <si>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</si>
  <si>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</si>
  <si>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</si>
  <si>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</si>
  <si>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</si>
  <si>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</si>
  <si>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</si>
  <si>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</si>
  <si>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</si>
  <si>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</si>
  <si>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</si>
  <si>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</si>
  <si>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</si>
  <si>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</si>
  <si>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</si>
  <si>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</si>
  <si>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</si>
  <si>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</si>
  <si>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</si>
  <si>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</si>
  <si>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</si>
  <si>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</si>
  <si>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</si>
  <si>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</si>
  <si>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</si>
  <si>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</si>
  <si>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</si>
  <si>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</si>
  <si>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</si>
  <si>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</si>
  <si>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</si>
  <si>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</si>
  <si>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</si>
  <si>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</si>
  <si>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</si>
  <si>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</si>
  <si>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</si>
  <si>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</si>
  <si>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</si>
  <si>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</si>
  <si>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</si>
  <si>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</si>
  <si>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</si>
  <si>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</si>
  <si>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</si>
  <si>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</si>
  <si>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</si>
  <si>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</si>
  <si>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</si>
  <si>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</si>
  <si>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</si>
  <si>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</si>
  <si>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</si>
  <si>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</si>
  <si>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</si>
  <si>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</si>
  <si>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</si>
  <si>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</si>
  <si>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</si>
  <si>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</si>
  <si>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</si>
  <si>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</si>
  <si>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</si>
  <si>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</si>
  <si>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</si>
  <si>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</si>
  <si>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</si>
  <si>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</si>
  <si>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</si>
  <si>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</si>
  <si>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</si>
  <si>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</si>
  <si>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</si>
  <si>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</si>
  <si>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</si>
  <si>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</si>
  <si>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</si>
  <si>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</si>
  <si>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</si>
  <si>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</si>
  <si>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</si>
  <si>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</si>
  <si>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</si>
  <si>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</si>
  <si>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</si>
  <si>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</si>
  <si>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</si>
  <si>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</si>
  <si>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</si>
  <si>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</si>
  <si>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</si>
  <si>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</si>
  <si>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</si>
  <si>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</si>
  <si>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</si>
  <si>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</si>
  <si>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</si>
  <si>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</si>
  <si>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</si>
  <si>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</si>
  <si>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</si>
  <si>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</si>
  <si>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</si>
  <si>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</si>
  <si>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</si>
  <si>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</si>
  <si>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</si>
  <si>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</si>
  <si>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</si>
  <si>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</si>
  <si>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</si>
  <si>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</si>
  <si>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</si>
  <si>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</si>
  <si>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</si>
  <si>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</si>
  <si>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</si>
  <si>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</si>
  <si>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</si>
  <si>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</si>
  <si>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</si>
  <si>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</si>
  <si>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</si>
  <si>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</si>
  <si>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</si>
  <si>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</si>
  <si>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</si>
  <si>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</si>
  <si>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</si>
  <si>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</si>
  <si>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</si>
  <si>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</si>
  <si>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</si>
  <si>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</si>
  <si>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</si>
  <si>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</si>
  <si>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</si>
  <si>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</si>
  <si>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</si>
  <si>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</si>
  <si>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</si>
  <si>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</si>
  <si>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</si>
  <si>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</si>
  <si>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</si>
  <si>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</si>
  <si>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</si>
  <si>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</si>
  <si>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</si>
  <si>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</si>
  <si>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</si>
  <si>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</si>
  <si>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</si>
  <si>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</si>
  <si>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</si>
  <si>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</si>
  <si>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</si>
  <si>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</si>
  <si>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</si>
  <si>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</si>
  <si>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</si>
  <si>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</si>
  <si>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</si>
  <si>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</si>
  <si>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</si>
  <si>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</si>
  <si>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</si>
  <si>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</si>
  <si>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</si>
  <si>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</si>
  <si>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</si>
  <si>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</si>
  <si>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</si>
  <si>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</si>
  <si>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</si>
  <si>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</si>
  <si>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</si>
  <si>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</si>
  <si>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</si>
  <si>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</si>
  <si>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</si>
  <si>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</si>
  <si>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</si>
  <si>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</si>
  <si>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</si>
  <si>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</si>
  <si>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</si>
  <si>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</si>
  <si>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</si>
  <si>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</si>
  <si>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</si>
  <si>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</si>
  <si>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</si>
  <si>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</si>
  <si>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</si>
  <si>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</si>
  <si>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</si>
  <si>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</si>
  <si>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</si>
  <si>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</si>
  <si>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</si>
  <si>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</si>
  <si>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</si>
  <si>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</si>
  <si>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</si>
  <si>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</si>
  <si>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</si>
  <si>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</si>
  <si>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</si>
  <si>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</si>
  <si>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</si>
  <si>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</si>
  <si>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</si>
  <si>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</si>
  <si>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</si>
  <si>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</si>
  <si>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</si>
  <si>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</si>
  <si>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</si>
  <si>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</si>
  <si>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</si>
  <si>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</si>
  <si>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</si>
  <si>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</si>
  <si>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</si>
  <si>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</si>
  <si>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</si>
  <si>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</si>
  <si>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</si>
  <si>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</si>
  <si>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</si>
  <si>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</si>
  <si>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</si>
  <si>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</si>
  <si>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</si>
  <si>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</si>
  <si>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</si>
  <si>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</si>
  <si>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</si>
  <si>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</si>
  <si>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</si>
  <si>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</si>
  <si>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</si>
  <si>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</si>
  <si>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</si>
  <si>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</si>
  <si>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</si>
  <si>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</si>
  <si>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</si>
  <si>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</si>
  <si>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</si>
  <si>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</si>
  <si>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</si>
  <si>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</si>
  <si>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</si>
  <si>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</si>
  <si>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</si>
  <si>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</si>
  <si>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</si>
  <si>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</si>
  <si>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</si>
  <si>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</si>
  <si>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</si>
  <si>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</si>
  <si>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</si>
  <si>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</si>
  <si>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</si>
  <si>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</si>
  <si>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</si>
  <si>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</si>
  <si>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</si>
  <si>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</si>
  <si>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</si>
  <si>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</si>
  <si>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</si>
  <si>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</si>
  <si>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</si>
  <si>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</si>
  <si>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</si>
  <si>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</si>
  <si>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</si>
  <si>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</si>
  <si>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</si>
  <si>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</si>
  <si>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</si>
  <si>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</si>
  <si>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</si>
  <si>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</si>
  <si>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</si>
  <si>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</si>
  <si>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</si>
  <si>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</si>
  <si>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</si>
  <si>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</si>
  <si>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</si>
  <si>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</si>
  <si>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</si>
  <si>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</si>
  <si>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</si>
  <si>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</si>
  <si>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</si>
  <si>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</si>
  <si>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</si>
  <si>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</si>
  <si>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</si>
  <si>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</si>
  <si>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</si>
  <si>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</si>
  <si>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</si>
  <si>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</si>
  <si>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</si>
  <si>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</si>
  <si>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</si>
  <si>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</si>
  <si>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</si>
  <si>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</si>
  <si>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</si>
  <si>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</si>
  <si>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</si>
  <si>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</si>
  <si>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</si>
  <si>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</si>
  <si>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</si>
  <si>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</si>
  <si>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</si>
  <si>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</si>
  <si>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</si>
  <si>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</si>
  <si>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</si>
  <si>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</si>
  <si>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</si>
  <si>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</si>
  <si>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</si>
  <si>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</si>
  <si>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</si>
  <si>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</si>
  <si>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</si>
  <si>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</si>
  <si>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</si>
  <si>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</si>
  <si>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</si>
  <si>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</si>
  <si>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</si>
  <si>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</si>
  <si>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</si>
  <si>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</si>
  <si>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</si>
  <si>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</si>
  <si>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</si>
  <si>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</si>
  <si>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</si>
  <si>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</si>
  <si>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</si>
  <si>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</si>
  <si>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</si>
  <si>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</si>
  <si>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</si>
  <si>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</si>
  <si>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</si>
  <si>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</si>
  <si>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</si>
  <si>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</si>
  <si>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</si>
  <si>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</si>
  <si>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</si>
  <si>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</si>
  <si>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</si>
  <si>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</si>
  <si>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</si>
  <si>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</si>
  <si>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</si>
  <si>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</si>
  <si>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</si>
  <si>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</si>
  <si>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</si>
  <si>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</si>
  <si>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</si>
  <si>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</si>
  <si>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</si>
  <si>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</si>
  <si>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</si>
  <si>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</si>
  <si>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</si>
  <si>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</si>
  <si>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</si>
  <si>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</si>
  <si>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</si>
  <si>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</si>
  <si>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</si>
  <si>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</si>
  <si>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</si>
  <si>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</si>
  <si>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</si>
  <si>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</si>
  <si>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</si>
  <si>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</si>
  <si>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</si>
  <si>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</si>
  <si>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</si>
  <si>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</si>
  <si>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</si>
  <si>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</si>
  <si>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</si>
  <si>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</si>
  <si>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</si>
  <si>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</si>
  <si>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</si>
  <si>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</si>
  <si>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</si>
  <si>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</si>
  <si>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</si>
  <si>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</si>
  <si>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</si>
  <si>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</si>
  <si>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</si>
  <si>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</si>
  <si>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</si>
  <si>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</si>
  <si>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</si>
  <si>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</si>
  <si>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</si>
  <si>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</si>
  <si>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</si>
  <si>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</si>
  <si>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</si>
  <si>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</si>
  <si>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</si>
  <si>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</si>
  <si>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</si>
  <si>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</si>
  <si>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</si>
  <si>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</si>
  <si>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</si>
  <si>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</si>
  <si>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</si>
  <si>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</si>
  <si>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</si>
  <si>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</si>
  <si>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</si>
  <si>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</si>
  <si>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</si>
  <si>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</si>
  <si>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</si>
  <si>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</si>
  <si>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</si>
  <si>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</si>
  <si>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</si>
  <si>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</si>
  <si>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</si>
  <si>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</si>
  <si>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</si>
  <si>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</si>
  <si>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</si>
  <si>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</si>
  <si>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</si>
  <si>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</si>
  <si>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</si>
  <si>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</si>
  <si>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</si>
  <si>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</si>
  <si>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</si>
  <si>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</si>
  <si>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</si>
  <si>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</si>
  <si>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</si>
  <si>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</si>
  <si>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</si>
  <si>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</si>
  <si>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</si>
  <si>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</si>
  <si>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</si>
  <si>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</si>
  <si>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</si>
  <si>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</si>
  <si>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</si>
  <si>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</si>
  <si>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</si>
  <si>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</si>
  <si>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</si>
  <si>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</si>
  <si>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</si>
  <si>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</si>
  <si>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</si>
  <si>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</si>
  <si>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</si>
  <si>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</si>
  <si>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</si>
  <si>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</si>
  <si>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</si>
  <si>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</si>
  <si>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</si>
  <si>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</si>
  <si>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</si>
  <si>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</si>
  <si>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</si>
  <si>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</si>
  <si>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</si>
  <si>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</si>
  <si>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</si>
  <si>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</si>
  <si>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</si>
  <si>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</si>
  <si>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</si>
  <si>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</si>
  <si>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</si>
  <si>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</si>
  <si>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</si>
  <si>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</si>
  <si>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</si>
  <si>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</si>
  <si>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</si>
  <si>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</si>
  <si>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</si>
  <si>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</si>
  <si>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</si>
  <si>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</si>
  <si>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</si>
  <si>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</si>
  <si>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</si>
  <si>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</si>
  <si>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</si>
  <si>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</si>
  <si>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</si>
  <si>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</si>
  <si>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</si>
  <si>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</si>
  <si>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</si>
  <si>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</si>
  <si>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</si>
  <si>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</si>
  <si>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</si>
  <si>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</si>
  <si>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</si>
  <si>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</si>
  <si>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</si>
  <si>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</si>
  <si>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</si>
  <si>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</si>
  <si>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</si>
  <si>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</si>
  <si>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</si>
  <si>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</si>
  <si>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</si>
  <si>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</si>
  <si>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</si>
  <si>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</si>
  <si>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</si>
  <si>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</si>
  <si>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</si>
  <si>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</si>
  <si>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</si>
  <si>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</si>
  <si>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</si>
  <si>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</si>
  <si>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</si>
  <si>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</si>
  <si>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</si>
  <si>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</si>
  <si>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</si>
  <si>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</si>
  <si>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</si>
  <si>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</si>
  <si>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</si>
  <si>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</si>
  <si>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</si>
  <si>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</si>
  <si>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</si>
  <si>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</si>
  <si>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</si>
  <si>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</si>
  <si>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</si>
  <si>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</si>
  <si>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</si>
  <si>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</si>
  <si>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</si>
  <si>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</si>
  <si>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</si>
  <si>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</si>
  <si>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</si>
  <si>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</si>
  <si>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</si>
  <si>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</si>
  <si>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</si>
  <si>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</si>
  <si>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</si>
  <si>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</si>
  <si>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</si>
  <si>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</si>
  <si>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</si>
  <si>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</si>
  <si>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</si>
  <si>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</si>
  <si>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</si>
  <si>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</si>
  <si>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</si>
  <si>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</si>
  <si>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</si>
  <si>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</si>
  <si>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</si>
  <si>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</si>
  <si>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</si>
  <si>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</si>
  <si>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</si>
  <si>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</si>
  <si>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</si>
  <si>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</si>
  <si>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</si>
  <si>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</si>
  <si>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</si>
  <si>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</si>
  <si>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</si>
  <si>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</si>
  <si>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</si>
  <si>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</si>
  <si>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</si>
  <si>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</si>
  <si>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</si>
  <si>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</si>
  <si>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</si>
  <si>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</si>
  <si>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</si>
  <si>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</si>
  <si>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</si>
  <si>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</si>
  <si>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</si>
  <si>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</si>
  <si>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</si>
  <si>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</si>
  <si>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</si>
  <si>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</si>
  <si>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</si>
  <si>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</si>
  <si>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</si>
  <si>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</si>
  <si>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</si>
  <si>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</si>
  <si>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</si>
  <si>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</si>
  <si>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</si>
  <si>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</si>
  <si>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</si>
  <si>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</si>
  <si>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</si>
  <si>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</si>
  <si>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</si>
  <si>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</si>
  <si>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</si>
  <si>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</si>
  <si>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</si>
  <si>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</si>
  <si>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</si>
  <si>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</si>
  <si>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</si>
  <si>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</si>
  <si>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</si>
  <si>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</si>
  <si>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</si>
  <si>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</si>
  <si>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</si>
  <si>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</si>
  <si>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</si>
  <si>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</si>
  <si>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</si>
  <si>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</si>
  <si>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</si>
  <si>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</si>
  <si>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</si>
  <si>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</si>
  <si>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</si>
  <si>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</si>
  <si>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</si>
  <si>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</si>
  <si>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</si>
  <si>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</si>
  <si>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</si>
  <si>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</si>
  <si>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</si>
  <si>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</si>
  <si>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</si>
  <si>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</si>
  <si>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</si>
  <si>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</si>
  <si>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</si>
  <si>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</si>
  <si>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</si>
  <si>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</si>
  <si>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</si>
  <si>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</si>
  <si>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</si>
  <si>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</si>
  <si>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</si>
  <si>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</si>
  <si>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</si>
  <si>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</si>
  <si>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</si>
  <si>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</si>
  <si>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</si>
  <si>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</si>
  <si>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</si>
  <si>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</si>
  <si>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</si>
  <si>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</si>
  <si>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</si>
  <si>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</si>
  <si>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</si>
  <si>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</si>
  <si>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</si>
  <si>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</si>
  <si>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</si>
  <si>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</si>
  <si>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</si>
  <si>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</si>
  <si>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</si>
  <si>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</si>
  <si>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</si>
  <si>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</si>
  <si>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</si>
  <si>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</si>
  <si>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</si>
  <si>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</si>
  <si>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</si>
  <si>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</si>
  <si>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</si>
  <si>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</si>
  <si>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</si>
  <si>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</si>
  <si>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</si>
  <si>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</si>
  <si>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</si>
  <si>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</si>
  <si>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</si>
  <si>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</si>
  <si>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</si>
  <si>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</si>
  <si>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</si>
  <si>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</si>
  <si>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</si>
  <si>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</si>
  <si>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</si>
  <si>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</si>
  <si>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</si>
  <si>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</si>
  <si>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</si>
  <si>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</si>
  <si>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</si>
  <si>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</si>
  <si>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</si>
  <si>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</si>
  <si>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</si>
  <si>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</si>
  <si>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</si>
  <si>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</si>
  <si>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</si>
  <si>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</si>
  <si>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</si>
  <si>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</si>
  <si>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</si>
  <si>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</si>
  <si>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</si>
  <si>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</si>
  <si>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</si>
  <si>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</si>
  <si>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</si>
  <si>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</si>
  <si>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</si>
  <si>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</si>
  <si>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</si>
  <si>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</si>
  <si>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</si>
  <si>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</si>
  <si>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</si>
  <si>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</si>
  <si>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</si>
  <si>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</si>
  <si>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</si>
  <si>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</si>
  <si>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</si>
  <si>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</si>
  <si>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</si>
  <si>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</si>
  <si>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</si>
  <si>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</si>
  <si>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</si>
  <si>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</si>
  <si>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</si>
  <si>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</si>
  <si>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</si>
  <si>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</si>
  <si>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</si>
  <si>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</si>
  <si>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</si>
  <si>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</si>
  <si>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</si>
  <si>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</si>
  <si>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</si>
  <si>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</si>
  <si>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</si>
  <si>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</si>
  <si>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</si>
  <si>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</si>
  <si>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</si>
  <si>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</si>
  <si>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</si>
  <si>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</si>
  <si>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</si>
  <si>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</si>
  <si>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</si>
  <si>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</si>
  <si>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</si>
  <si>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</si>
  <si>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</si>
  <si>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</si>
  <si>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</si>
  <si>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</si>
  <si>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</si>
  <si>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</si>
  <si>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</si>
  <si>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</si>
  <si>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</si>
  <si>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</si>
  <si>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</si>
  <si>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</si>
  <si>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</si>
  <si>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</si>
  <si>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</si>
  <si>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</si>
  <si>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</si>
  <si>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</si>
  <si>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</si>
  <si>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</si>
  <si>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</si>
  <si>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</si>
  <si>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</si>
  <si>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</si>
  <si>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</si>
  <si>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</si>
  <si>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</si>
  <si>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</si>
  <si>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</si>
  <si>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</si>
  <si>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</si>
  <si>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</si>
  <si>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</si>
  <si>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</si>
  <si>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</si>
  <si>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</si>
  <si>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</si>
  <si>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</si>
  <si>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</si>
  <si>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</si>
  <si>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</si>
  <si>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</si>
  <si>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</si>
  <si>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</si>
  <si>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</si>
  <si>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</si>
  <si>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</si>
  <si>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</si>
  <si>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</si>
  <si>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</si>
  <si>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</si>
  <si>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</si>
  <si>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</si>
  <si>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</si>
  <si>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</si>
  <si>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</si>
  <si>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</si>
  <si>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</si>
  <si>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</si>
  <si>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</si>
  <si>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</si>
  <si>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</si>
  <si>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</si>
  <si>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</si>
  <si>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</si>
  <si>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</si>
  <si>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</si>
  <si>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</si>
  <si>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</si>
  <si>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</si>
  <si>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</si>
  <si>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</si>
  <si>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</si>
  <si>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</si>
  <si>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</si>
  <si>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</si>
  <si>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</si>
  <si>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</si>
  <si>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</si>
  <si>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</si>
  <si>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</si>
  <si>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</si>
  <si>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</si>
  <si>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</si>
  <si>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</si>
  <si>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</si>
  <si>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</si>
  <si>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</si>
  <si>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</si>
  <si>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</si>
  <si>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</si>
  <si>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</si>
  <si>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</si>
  <si>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</si>
  <si>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</si>
  <si>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</si>
  <si>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</si>
  <si>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</si>
  <si>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</si>
  <si>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</si>
  <si>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</si>
  <si>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</si>
  <si>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</si>
  <si>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</si>
  <si>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</si>
  <si>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</si>
  <si>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</si>
  <si>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</si>
  <si>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</si>
  <si>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</si>
  <si>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</si>
  <si>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</si>
  <si>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</si>
  <si>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</si>
  <si>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</si>
  <si>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</si>
  <si>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</si>
  <si>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</si>
  <si>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</si>
  <si>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</si>
  <si>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</si>
  <si>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</si>
  <si>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</si>
  <si>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</si>
  <si>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</si>
  <si>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</si>
  <si>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</si>
  <si>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</si>
  <si>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</si>
  <si>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</si>
  <si>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</si>
  <si>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</si>
  <si>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</si>
  <si>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</si>
  <si>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</si>
  <si>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</si>
  <si>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</si>
  <si>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</si>
  <si>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</si>
  <si>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</si>
  <si>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</si>
  <si>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</si>
  <si>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</si>
  <si>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</si>
  <si>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</si>
  <si>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</si>
  <si>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</si>
  <si>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</si>
  <si>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</si>
  <si>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</si>
  <si>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</si>
  <si>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</si>
  <si>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</si>
  <si>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</si>
  <si>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</si>
  <si>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</si>
  <si>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</si>
  <si>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</si>
  <si>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</si>
  <si>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</si>
  <si>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</si>
  <si>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</si>
  <si>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</si>
  <si>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</si>
  <si>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</si>
  <si>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</si>
  <si>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</si>
  <si>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</si>
  <si>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</si>
  <si>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</si>
  <si>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</si>
  <si>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</si>
  <si>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</si>
  <si>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</si>
  <si>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</si>
  <si>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</si>
  <si>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</si>
  <si>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</si>
  <si>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</si>
  <si>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</si>
  <si>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</si>
  <si>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</si>
  <si>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</si>
  <si>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</si>
  <si>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</si>
  <si>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</si>
  <si>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</si>
  <si>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</si>
  <si>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</si>
  <si>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</si>
  <si>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</si>
  <si>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</si>
  <si>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</si>
  <si>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</si>
  <si>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</si>
  <si>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</si>
  <si>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</si>
  <si>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</si>
  <si>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</si>
  <si>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</si>
  <si>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</si>
  <si>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</si>
  <si>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</si>
  <si>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</si>
  <si>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</si>
  <si>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</si>
  <si>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</si>
  <si>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</si>
  <si>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</si>
  <si>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</si>
  <si>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</si>
  <si>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</si>
  <si>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</si>
  <si>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</si>
  <si>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</si>
  <si>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</si>
  <si>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</si>
  <si>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</si>
  <si>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</si>
  <si>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</si>
  <si>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</si>
  <si>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</si>
  <si>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</si>
  <si>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</si>
  <si>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</si>
  <si>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</si>
  <si>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</si>
  <si>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</si>
  <si>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</si>
  <si>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</si>
  <si>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</si>
  <si>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</si>
  <si>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</si>
  <si>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</si>
  <si>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</si>
  <si>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</si>
  <si>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</si>
  <si>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</si>
  <si>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</si>
  <si>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</si>
  <si>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</si>
  <si>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</si>
  <si>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</si>
  <si>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</si>
  <si>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</si>
  <si>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</si>
  <si>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</si>
  <si>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</si>
  <si>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</si>
  <si>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</si>
  <si>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</si>
  <si>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</si>
  <si>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</si>
  <si>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</si>
  <si>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</si>
  <si>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</si>
  <si>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</si>
  <si>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</si>
  <si>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</si>
  <si>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</si>
  <si>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</si>
  <si>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</si>
  <si>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</si>
  <si>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</si>
  <si>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</si>
  <si>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</si>
  <si>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</si>
  <si>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</si>
  <si>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</si>
  <si>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</si>
  <si>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</si>
  <si>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</si>
  <si>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</si>
  <si>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</si>
  <si>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</si>
  <si>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</si>
  <si>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</si>
  <si>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</si>
  <si>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</si>
  <si>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</si>
  <si>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</si>
  <si>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</si>
  <si>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</si>
  <si>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</si>
  <si>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</si>
  <si>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</si>
  <si>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</si>
  <si>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</si>
  <si>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</si>
  <si>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</si>
  <si>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</si>
  <si>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</si>
  <si>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</si>
  <si>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</si>
  <si>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</si>
  <si>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</si>
  <si>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</si>
  <si>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</si>
  <si>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</si>
  <si>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</si>
  <si>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</si>
  <si>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</si>
  <si>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</si>
  <si>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</si>
  <si>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</si>
  <si>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</si>
  <si>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</si>
  <si>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</si>
  <si>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</si>
  <si>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</si>
  <si>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</si>
  <si>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</si>
  <si>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</si>
  <si>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</si>
  <si>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</si>
  <si>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</si>
  <si>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</si>
  <si>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</si>
  <si>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</si>
  <si>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</si>
  <si>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</si>
  <si>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</si>
  <si>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</si>
  <si>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</si>
  <si>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</si>
  <si>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</si>
  <si>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</si>
  <si>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</si>
  <si>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</si>
  <si>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</si>
  <si>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</si>
  <si>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</si>
  <si>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</si>
  <si>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</si>
  <si>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</si>
  <si>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</si>
  <si>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</si>
  <si>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</si>
  <si>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</si>
  <si>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</si>
  <si>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</si>
  <si>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</si>
  <si>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</si>
  <si>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</si>
  <si>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</si>
  <si>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</si>
  <si>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</si>
  <si>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</si>
  <si>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</si>
  <si>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</si>
  <si>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</si>
  <si>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</si>
  <si>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</si>
  <si>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</si>
  <si>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</si>
  <si>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</si>
  <si>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</si>
  <si>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</si>
  <si>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</si>
  <si>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</si>
  <si>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</si>
  <si>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</si>
  <si>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</si>
  <si>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</si>
  <si>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</si>
  <si>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</si>
  <si>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</si>
  <si>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</si>
  <si>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</si>
  <si>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</si>
  <si>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</si>
  <si>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</si>
  <si>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</si>
  <si>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</si>
  <si>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</si>
  <si>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</si>
  <si>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</si>
  <si>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</si>
  <si>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</si>
  <si>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</si>
  <si>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</si>
  <si>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</si>
  <si>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</si>
  <si>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</si>
  <si>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</si>
  <si>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</si>
  <si>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</si>
  <si>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</si>
  <si>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</si>
  <si>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</si>
  <si>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</si>
  <si>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</si>
  <si>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</si>
  <si>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</si>
  <si>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</si>
  <si>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</si>
  <si>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</si>
  <si>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</si>
  <si>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</si>
  <si>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</si>
  <si>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</si>
  <si>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</si>
  <si>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</si>
  <si>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</si>
  <si>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</si>
  <si>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</si>
  <si>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</si>
  <si>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</si>
  <si>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</si>
  <si>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</si>
  <si>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</si>
  <si>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</si>
  <si>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</si>
  <si>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</si>
  <si>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</si>
  <si>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</si>
  <si>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</si>
  <si>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</si>
  <si>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</si>
  <si>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</si>
  <si>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</si>
  <si>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</si>
  <si>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</si>
  <si>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</si>
  <si>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</si>
  <si>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</si>
  <si>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</si>
  <si>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</si>
  <si>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</si>
  <si>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</si>
  <si>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</si>
  <si>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</si>
  <si>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</si>
  <si>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</si>
  <si>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</si>
  <si>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</si>
  <si>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</si>
  <si>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</si>
  <si>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</si>
  <si>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</si>
  <si>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</si>
  <si>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</si>
  <si>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</si>
  <si>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</si>
  <si>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</si>
  <si>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</si>
  <si>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</si>
  <si>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</si>
  <si>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</si>
  <si>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</si>
  <si>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</si>
  <si>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</si>
  <si>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</si>
  <si>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</si>
  <si>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</si>
  <si>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</si>
  <si>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</si>
  <si>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</si>
  <si>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</si>
  <si>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</si>
  <si>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</si>
  <si>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</si>
  <si>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</si>
  <si>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</si>
  <si>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</si>
  <si>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</si>
  <si>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</si>
  <si>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</si>
  <si>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</si>
  <si>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</si>
  <si>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</si>
  <si>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</si>
  <si>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</si>
  <si>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</si>
  <si>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</si>
  <si>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</si>
  <si>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</si>
  <si>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</si>
  <si>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</si>
  <si>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</si>
  <si>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</si>
  <si>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</si>
  <si>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</si>
  <si>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</si>
  <si>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</si>
  <si>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</si>
  <si>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</si>
  <si>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</si>
  <si>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</si>
  <si>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</si>
  <si>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</si>
  <si>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</si>
  <si>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</si>
  <si>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</si>
  <si>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</si>
  <si>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</si>
  <si>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</si>
  <si>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</si>
  <si>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</si>
  <si>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</si>
  <si>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</si>
  <si>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</si>
  <si>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</si>
  <si>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</si>
  <si>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</si>
  <si>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</si>
  <si>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</si>
  <si>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</si>
  <si>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</si>
  <si>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</si>
  <si>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</si>
  <si>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</si>
  <si>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</si>
  <si>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</si>
  <si>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</si>
  <si>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</si>
  <si>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</si>
  <si>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</si>
  <si>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</si>
  <si>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</si>
  <si>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</si>
  <si>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</si>
  <si>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</si>
  <si>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</si>
  <si>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</si>
  <si>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</si>
  <si>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</si>
  <si>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</si>
  <si>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</si>
  <si>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</si>
  <si>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</si>
  <si>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</si>
  <si>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</si>
  <si>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</si>
  <si>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</si>
  <si>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</si>
  <si>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</si>
  <si>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</si>
  <si>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</si>
  <si>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</si>
  <si>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</si>
  <si>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</si>
  <si>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</si>
  <si>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</si>
  <si>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</si>
  <si>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</si>
  <si>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</si>
  <si>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</si>
  <si>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</si>
  <si>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</si>
  <si>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</si>
  <si>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</si>
  <si>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</si>
  <si>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</si>
  <si>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</si>
  <si>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</si>
  <si>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</si>
  <si>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</si>
  <si>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</si>
  <si>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</si>
  <si>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</si>
  <si>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</si>
  <si>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</si>
  <si>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</si>
  <si>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</si>
  <si>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</si>
  <si>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</si>
  <si>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</si>
  <si>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</si>
  <si>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</si>
  <si>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</si>
  <si>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</si>
  <si>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</si>
  <si>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</si>
  <si>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</si>
  <si>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</si>
  <si>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</si>
  <si>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</si>
  <si>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</si>
  <si>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</si>
  <si>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</si>
  <si>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</si>
  <si>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</si>
  <si>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</si>
  <si>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</si>
  <si>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</si>
  <si>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</si>
  <si>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</si>
  <si>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</si>
  <si>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</si>
  <si>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</si>
  <si>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</si>
  <si>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</si>
  <si>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</si>
  <si>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</si>
  <si>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</si>
  <si>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</si>
  <si>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</si>
  <si>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</si>
  <si>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</si>
  <si>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</si>
  <si>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</si>
  <si>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</si>
  <si>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</si>
  <si>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</si>
  <si>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</si>
  <si>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</si>
  <si>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</si>
  <si>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</si>
  <si>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</si>
  <si>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</si>
  <si>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</si>
  <si>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</si>
  <si>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</si>
  <si>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</si>
  <si>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</si>
  <si>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</si>
  <si>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</si>
  <si>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</si>
  <si>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</si>
  <si>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</si>
  <si>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</si>
  <si>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</si>
  <si>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</si>
  <si>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</si>
  <si>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</si>
  <si>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</si>
  <si>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</si>
  <si>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</si>
  <si>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</si>
  <si>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</si>
  <si>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</si>
  <si>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</si>
  <si>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</si>
  <si>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</si>
  <si>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</si>
  <si>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</si>
  <si>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</si>
  <si>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</si>
  <si>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</si>
  <si>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</si>
  <si>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</si>
  <si>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</si>
  <si>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</si>
  <si>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</si>
  <si>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</si>
  <si>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</si>
  <si>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</si>
  <si>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</si>
  <si>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</si>
  <si>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</si>
  <si>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</si>
  <si>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</si>
  <si>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</si>
  <si>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</si>
  <si>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</si>
  <si>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</si>
  <si>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</si>
  <si>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</si>
  <si>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</si>
  <si>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</si>
  <si>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</si>
  <si>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</si>
  <si>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</si>
  <si>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</si>
  <si>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</si>
  <si>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</si>
  <si>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</si>
  <si>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</si>
  <si>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</si>
  <si>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</si>
  <si>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</si>
  <si>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</si>
  <si>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</si>
  <si>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</si>
  <si>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</si>
  <si>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</si>
  <si>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</si>
  <si>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</si>
  <si>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</si>
  <si>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</si>
  <si>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</si>
  <si>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</si>
  <si>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</si>
  <si>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</si>
  <si>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</si>
  <si>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</si>
  <si>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</si>
  <si>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</si>
  <si>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</si>
  <si>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</si>
  <si>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</si>
  <si>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</si>
  <si>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</si>
  <si>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</si>
  <si>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</si>
  <si>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</si>
  <si>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</si>
  <si>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</si>
  <si>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</si>
  <si>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</si>
  <si>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</si>
  <si>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</si>
  <si>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</si>
  <si>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</si>
  <si>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</si>
  <si>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</si>
  <si>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</si>
  <si>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</si>
  <si>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</si>
  <si>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</si>
  <si>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</si>
  <si>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</si>
  <si>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</si>
  <si>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</si>
  <si>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</si>
  <si>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</si>
  <si>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</si>
  <si>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</si>
  <si>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</si>
  <si>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</si>
  <si>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</si>
  <si>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</si>
  <si>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</si>
  <si>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</si>
  <si>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</si>
  <si>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</si>
  <si>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</si>
  <si>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</si>
  <si>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</si>
  <si>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</si>
  <si>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</si>
  <si>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</si>
  <si>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</si>
  <si>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</si>
  <si>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</si>
  <si>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</si>
  <si>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</si>
  <si>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</si>
  <si>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</si>
  <si>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</si>
  <si>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</si>
  <si>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</si>
  <si>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</si>
  <si>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</si>
  <si>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</si>
  <si>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</si>
  <si>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</si>
  <si>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</si>
  <si>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</si>
  <si>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</si>
  <si>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</si>
  <si>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</si>
  <si>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</si>
  <si>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</si>
  <si>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</si>
  <si>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</si>
  <si>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</si>
  <si>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</si>
  <si>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</si>
  <si>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</si>
  <si>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</si>
  <si>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</si>
  <si>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</si>
  <si>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</si>
  <si>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</si>
  <si>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</si>
  <si>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</si>
  <si>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</si>
  <si>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</si>
  <si>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</si>
  <si>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</si>
  <si>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</si>
  <si>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</si>
  <si>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</si>
  <si>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</si>
  <si>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</si>
  <si>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</si>
  <si>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</si>
  <si>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</si>
  <si>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</si>
  <si>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</si>
  <si>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</si>
  <si>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</si>
  <si>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</si>
  <si>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</si>
  <si>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</si>
  <si>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</si>
  <si>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</si>
  <si>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</si>
  <si>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</si>
  <si>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</si>
  <si>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</si>
  <si>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</si>
  <si>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</si>
  <si>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</si>
  <si>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</si>
  <si>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</si>
  <si>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</si>
  <si>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</si>
  <si>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</si>
  <si>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</si>
  <si>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</si>
  <si>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</si>
  <si>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</si>
  <si>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</si>
  <si>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</si>
  <si>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</si>
  <si>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</si>
  <si>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</si>
  <si>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</si>
  <si>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</si>
  <si>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</si>
  <si>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</si>
  <si>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</si>
  <si>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</si>
  <si>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</si>
  <si>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</si>
  <si>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</si>
  <si>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</si>
  <si>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</si>
  <si>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</si>
  <si>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</si>
  <si>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</si>
  <si>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</si>
  <si>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</si>
  <si>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</si>
  <si>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</si>
  <si>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</si>
  <si>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</si>
  <si>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</si>
  <si>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</si>
  <si>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</si>
  <si>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</si>
  <si>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</si>
  <si>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</si>
  <si>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</si>
  <si>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</si>
  <si>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</si>
  <si>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</si>
  <si>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</si>
  <si>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</si>
  <si>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</si>
  <si>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</si>
  <si>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</si>
  <si>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</si>
  <si>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</si>
  <si>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</si>
  <si>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</si>
  <si>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</si>
  <si>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</si>
  <si>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</si>
  <si>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</si>
  <si>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</si>
  <si>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</si>
  <si>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</si>
  <si>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</si>
  <si>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</si>
  <si>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</si>
  <si>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</si>
  <si>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</si>
  <si>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</si>
  <si>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</si>
  <si>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</si>
  <si>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</si>
  <si>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</si>
  <si>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</si>
  <si>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</si>
  <si>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</si>
  <si>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</si>
  <si>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</si>
  <si>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</si>
  <si>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</si>
  <si>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</si>
  <si>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</si>
  <si>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</si>
  <si>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</si>
  <si>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</si>
  <si>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</si>
  <si>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</si>
  <si>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</si>
  <si>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</si>
  <si>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</si>
  <si>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</si>
  <si>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</si>
  <si>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</si>
  <si>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</si>
  <si>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</si>
  <si>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</si>
  <si>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</si>
  <si>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</si>
  <si>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</si>
  <si>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</si>
  <si>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</si>
  <si>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</si>
  <si>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</si>
  <si>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</si>
  <si>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</si>
  <si>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</si>
  <si>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</si>
  <si>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</si>
  <si>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</si>
  <si>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</si>
  <si>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</si>
  <si>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</si>
  <si>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</si>
  <si>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</si>
  <si>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</si>
  <si>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</si>
  <si>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</si>
  <si>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</si>
  <si>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</si>
  <si>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</si>
  <si>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</si>
  <si>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</si>
  <si>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</si>
  <si>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</si>
  <si>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</si>
  <si>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</si>
  <si>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</si>
  <si>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</si>
  <si>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</si>
  <si>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</si>
  <si>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</si>
  <si>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</si>
  <si>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</si>
  <si>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</si>
  <si>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</si>
  <si>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</si>
  <si>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</si>
  <si>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</si>
  <si>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</si>
  <si>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</si>
  <si>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</si>
  <si>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</si>
  <si>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</si>
  <si>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</si>
  <si>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</si>
  <si>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</si>
  <si>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</si>
  <si>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</si>
  <si>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</si>
  <si>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</si>
  <si>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</si>
  <si>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</si>
  <si>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</si>
  <si>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</si>
  <si>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</si>
  <si>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</si>
  <si>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</si>
  <si>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</si>
  <si>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</si>
  <si>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</si>
  <si>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</si>
  <si>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</si>
  <si>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</si>
  <si>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</si>
  <si>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</si>
  <si>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</si>
  <si>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</si>
  <si>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</si>
  <si>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</si>
  <si>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</si>
  <si>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</si>
  <si>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</si>
  <si>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</si>
  <si>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</si>
  <si>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</si>
  <si>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</si>
  <si>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</si>
  <si>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</si>
  <si>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</si>
  <si>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</si>
  <si>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</si>
  <si>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</si>
  <si>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</si>
  <si>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</si>
  <si>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</si>
  <si>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</si>
  <si>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</si>
  <si>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</si>
  <si>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</si>
  <si>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</si>
  <si>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</si>
  <si>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</si>
  <si>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</si>
  <si>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</si>
  <si>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</si>
  <si>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</si>
  <si>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</si>
  <si>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</si>
  <si>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</si>
  <si>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</si>
  <si>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</si>
  <si>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</si>
  <si>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</si>
  <si>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</si>
  <si>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</si>
  <si>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</si>
  <si>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</si>
  <si>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</si>
  <si>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</si>
  <si>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</si>
  <si>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</si>
  <si>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</si>
  <si>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</si>
  <si>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</si>
  <si>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</si>
  <si>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</si>
  <si>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</si>
  <si>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</si>
  <si>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</si>
  <si>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</si>
  <si>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</si>
  <si>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</si>
  <si>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</si>
  <si>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</si>
  <si>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</si>
  <si>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</si>
  <si>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</si>
  <si>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</si>
  <si>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</si>
  <si>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</si>
  <si>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</si>
  <si>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</si>
  <si>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</si>
  <si>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</si>
  <si>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</si>
  <si>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</si>
  <si>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</si>
  <si>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</si>
  <si>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</si>
  <si>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</si>
  <si>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</si>
  <si>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</si>
  <si>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</si>
  <si>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</si>
  <si>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</si>
  <si>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</si>
  <si>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</si>
  <si>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</si>
  <si>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</si>
  <si>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</si>
  <si>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</si>
  <si>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</si>
  <si>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</si>
  <si>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</si>
  <si>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</si>
  <si>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</si>
  <si>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</si>
  <si>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</si>
  <si>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</si>
  <si>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</si>
  <si>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</si>
  <si>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</si>
  <si>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</si>
  <si>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</si>
  <si>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</si>
  <si>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</si>
  <si>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</si>
  <si>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</si>
  <si>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</si>
  <si>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</si>
  <si>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</si>
  <si>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</si>
  <si>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</si>
  <si>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</si>
  <si>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</si>
  <si>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</si>
  <si>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</si>
  <si>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</si>
  <si>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</si>
  <si>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</si>
  <si>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</si>
  <si>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</si>
  <si>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</si>
  <si>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</si>
  <si>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</si>
  <si>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</si>
  <si>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</si>
  <si>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</si>
  <si>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</si>
  <si>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</si>
  <si>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</si>
  <si>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</si>
  <si>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</si>
  <si>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</si>
  <si>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</si>
  <si>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</si>
  <si>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</si>
  <si>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</si>
  <si>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</si>
  <si>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</si>
  <si>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</si>
  <si>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</si>
  <si>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</si>
  <si>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</si>
  <si>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</si>
  <si>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</si>
  <si>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</si>
  <si>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</si>
  <si>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</si>
  <si>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</si>
  <si>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</si>
  <si>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</si>
  <si>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</si>
  <si>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</si>
  <si>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</si>
  <si>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</si>
  <si>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</si>
  <si>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</si>
  <si>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</si>
  <si>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</si>
  <si>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</si>
  <si>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</si>
  <si>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</si>
  <si>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</si>
  <si>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</si>
  <si>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</si>
  <si>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</si>
  <si>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</si>
  <si>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</si>
  <si>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</si>
  <si>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</si>
  <si>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</si>
  <si>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</si>
  <si>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</si>
  <si>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</si>
  <si>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</si>
  <si>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</si>
  <si>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</si>
  <si>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</si>
  <si>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</si>
  <si>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</si>
  <si>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</si>
  <si>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</si>
  <si>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</si>
  <si>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</si>
  <si>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</si>
  <si>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</si>
  <si>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</si>
  <si>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</si>
  <si>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</si>
  <si>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</si>
  <si>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</si>
  <si>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</si>
  <si>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</si>
  <si>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</si>
  <si>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</si>
  <si>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</si>
  <si>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</si>
  <si>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</si>
  <si>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</si>
  <si>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</si>
  <si>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</si>
  <si>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</si>
  <si>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</si>
  <si>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</si>
  <si>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</si>
  <si>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</si>
  <si>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</si>
  <si>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</si>
  <si>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</si>
  <si>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</si>
  <si>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</si>
  <si>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</si>
  <si>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</si>
  <si>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</si>
  <si>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</si>
  <si>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</si>
  <si>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</si>
  <si>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</si>
  <si>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</si>
  <si>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</si>
  <si>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</si>
  <si>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</si>
  <si>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</si>
  <si>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</si>
  <si>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</si>
  <si>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</si>
  <si>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</si>
  <si>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</si>
  <si>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</si>
  <si>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</si>
  <si>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</si>
  <si>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</si>
  <si>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</si>
  <si>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</si>
  <si>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</si>
  <si>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</si>
  <si>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</si>
  <si>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</si>
  <si>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</si>
  <si>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</si>
  <si>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</si>
  <si>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</si>
  <si>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</si>
  <si>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</si>
  <si>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</si>
  <si>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</si>
  <si>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</si>
  <si>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</si>
  <si>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</si>
  <si>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</si>
  <si>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</si>
  <si>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</si>
  <si>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</si>
  <si>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</si>
  <si>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</si>
  <si>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</si>
  <si>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</si>
  <si>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</si>
  <si>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</si>
  <si>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</si>
  <si>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</si>
  <si>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</si>
  <si>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</si>
  <si>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</si>
  <si>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</si>
  <si>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</si>
  <si>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</si>
  <si>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</si>
  <si>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</si>
  <si>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</si>
  <si>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</si>
  <si>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</si>
  <si>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</si>
  <si>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</si>
  <si>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</si>
  <si>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</si>
  <si>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</si>
  <si>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</si>
  <si>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</si>
  <si>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</si>
  <si>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</si>
  <si>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</si>
  <si>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</si>
  <si>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</si>
  <si>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</si>
  <si>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</si>
  <si>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</si>
  <si>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</si>
  <si>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</si>
  <si>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</si>
  <si>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</si>
  <si>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</si>
  <si>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</si>
  <si>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</si>
  <si>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</si>
  <si>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</si>
  <si>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</si>
  <si>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</si>
  <si>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</si>
  <si>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</si>
  <si>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</si>
  <si>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</si>
  <si>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</si>
  <si>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</si>
  <si>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</si>
  <si>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</si>
  <si>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</si>
  <si>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</si>
  <si>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</si>
  <si>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</si>
  <si>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</si>
  <si>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</si>
  <si>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</si>
  <si>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</si>
  <si>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</si>
  <si>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</si>
  <si>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</si>
  <si>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</si>
  <si>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</si>
  <si>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</si>
  <si>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</si>
  <si>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</si>
  <si>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</si>
  <si>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</si>
  <si>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</si>
  <si>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</si>
  <si>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</si>
  <si>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</si>
  <si>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</si>
  <si>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</si>
  <si>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</si>
  <si>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</si>
  <si>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</si>
  <si>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</si>
  <si>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</si>
  <si>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</si>
  <si>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</si>
  <si>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</si>
  <si>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</si>
  <si>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</si>
  <si>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</si>
  <si>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</si>
  <si>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</si>
  <si>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</si>
  <si>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</si>
  <si>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</si>
  <si>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</si>
  <si>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</si>
  <si>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</si>
  <si>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</si>
  <si>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</si>
  <si>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</si>
  <si>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</si>
  <si>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</si>
  <si>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</si>
  <si>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</si>
  <si>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</si>
  <si>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</si>
  <si>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</si>
  <si>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</si>
  <si>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</si>
  <si>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</si>
  <si>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</si>
  <si>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</si>
  <si>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</si>
  <si>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</si>
  <si>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</si>
  <si>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</si>
  <si>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</si>
  <si>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</si>
  <si>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</si>
  <si>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</si>
  <si>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</si>
  <si>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</si>
  <si>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</si>
  <si>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</si>
  <si>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</si>
  <si>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</si>
  <si>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</si>
  <si>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</si>
  <si>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</si>
  <si>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</si>
  <si>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</si>
  <si>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</si>
  <si>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</si>
  <si>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</si>
  <si>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</si>
  <si>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</si>
  <si>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</si>
  <si>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</si>
  <si>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</si>
  <si>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</si>
  <si>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</si>
  <si>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</si>
  <si>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</si>
  <si>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</si>
  <si>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</si>
  <si>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</si>
  <si>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</si>
  <si>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</si>
  <si>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</si>
  <si>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</si>
  <si>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</si>
  <si>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</si>
  <si>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</si>
  <si>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</si>
  <si>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</si>
  <si>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</si>
  <si>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</si>
  <si>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</si>
  <si>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</si>
  <si>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</si>
  <si>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</si>
  <si>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</si>
  <si>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</si>
  <si>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</si>
  <si>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</si>
  <si>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</si>
  <si>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</si>
  <si>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</si>
  <si>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</si>
  <si>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</si>
  <si>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</si>
  <si>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</si>
  <si>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</si>
  <si>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</si>
  <si>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</si>
  <si>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</si>
  <si>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</si>
  <si>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</si>
  <si>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</si>
  <si>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</si>
  <si>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</si>
  <si>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</si>
  <si>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</si>
  <si>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</si>
  <si>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</si>
  <si>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</si>
  <si>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</si>
  <si>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</si>
  <si>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</si>
  <si>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</si>
  <si>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</si>
  <si>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</si>
  <si>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</si>
  <si>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</si>
  <si>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</si>
  <si>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</si>
  <si>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</si>
  <si>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</si>
  <si>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</si>
  <si>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</si>
  <si>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</si>
  <si>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</si>
  <si>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</si>
  <si>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</si>
  <si>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</si>
  <si>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</si>
  <si>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</si>
  <si>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</si>
  <si>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</si>
  <si>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</si>
  <si>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</si>
  <si>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</si>
  <si>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</si>
  <si>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</si>
  <si>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</si>
  <si>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</si>
  <si>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</si>
  <si>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</si>
  <si>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</si>
  <si>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</si>
  <si>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</si>
  <si>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</si>
  <si>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</si>
  <si>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</si>
  <si>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</si>
  <si>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</si>
  <si>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</si>
  <si>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</si>
  <si>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</si>
  <si>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</si>
  <si>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</si>
  <si>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</si>
  <si>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</si>
  <si>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</si>
  <si>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</si>
  <si>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</si>
  <si>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</si>
  <si>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</si>
  <si>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</si>
  <si>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</si>
  <si>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</si>
  <si>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</si>
  <si>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</si>
  <si>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</si>
  <si>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</si>
  <si>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</si>
  <si>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</si>
  <si>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</si>
  <si>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</si>
  <si>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</si>
  <si>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</si>
  <si>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</si>
  <si>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</si>
  <si>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</si>
  <si>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</si>
  <si>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</si>
  <si>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</si>
  <si>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</si>
  <si>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</si>
  <si>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</si>
  <si>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</si>
  <si>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</si>
  <si>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</si>
  <si>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</si>
  <si>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</si>
  <si>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</si>
  <si>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</si>
  <si>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</si>
  <si>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</si>
  <si>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</si>
  <si>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</si>
  <si>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</si>
  <si>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</si>
  <si>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</si>
  <si>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</si>
  <si>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</si>
  <si>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</si>
  <si>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</si>
  <si>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</si>
  <si>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</si>
  <si>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</si>
  <si>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</si>
  <si>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</si>
  <si>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</si>
  <si>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</si>
  <si>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</si>
  <si>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</si>
  <si>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</si>
  <si>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</si>
  <si>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</si>
  <si>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</si>
  <si>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</si>
  <si>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</si>
  <si>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</si>
  <si>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</si>
  <si>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</si>
  <si>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</si>
  <si>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</si>
  <si>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</si>
  <si>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</si>
  <si>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</si>
  <si>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</si>
  <si>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</si>
  <si>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</si>
  <si>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</si>
  <si>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</si>
  <si>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</si>
  <si>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</si>
  <si>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</si>
  <si>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</si>
  <si>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</si>
  <si>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</si>
  <si>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</si>
  <si>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</si>
  <si>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</si>
  <si>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</si>
  <si>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</si>
  <si>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</si>
  <si>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</si>
  <si>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</si>
  <si>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</si>
  <si>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</si>
  <si>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</si>
  <si>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</si>
  <si>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</si>
  <si>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</si>
  <si>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</si>
  <si>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</si>
  <si>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</si>
  <si>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</si>
  <si>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</si>
  <si>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</si>
  <si>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</si>
  <si>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</si>
  <si>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</si>
  <si>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</si>
  <si>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</si>
  <si>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</si>
  <si>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</si>
  <si>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</si>
  <si>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</si>
  <si>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</si>
  <si>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</si>
  <si>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</si>
  <si>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</si>
  <si>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</si>
  <si>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</si>
  <si>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</si>
  <si>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</si>
  <si>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</si>
  <si>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</si>
  <si>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</si>
  <si>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</si>
  <si>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</si>
  <si>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</si>
  <si>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</si>
  <si>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</si>
  <si>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</si>
  <si>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</si>
  <si>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</si>
  <si>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</si>
  <si>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</si>
  <si>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</si>
  <si>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</si>
  <si>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</si>
  <si>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</si>
  <si>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</si>
  <si>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</si>
  <si>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</si>
  <si>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</si>
  <si>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</si>
  <si>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</si>
  <si>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</si>
  <si>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</si>
  <si>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</si>
  <si>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</si>
  <si>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</si>
  <si>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</si>
  <si>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</si>
  <si>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</si>
  <si>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</si>
  <si>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</si>
  <si>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</si>
  <si>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</si>
  <si>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</si>
  <si>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</si>
  <si>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</si>
  <si>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</si>
  <si>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</si>
  <si>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</si>
  <si>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</si>
  <si>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</si>
  <si>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</si>
  <si>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</si>
  <si>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</si>
  <si>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</si>
  <si>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</si>
  <si>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</si>
  <si>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</si>
  <si>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</si>
  <si>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</si>
  <si>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</si>
  <si>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</si>
  <si>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</si>
  <si>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</si>
  <si>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</si>
  <si>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</si>
  <si>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</si>
  <si>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</si>
  <si>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</si>
  <si>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</si>
  <si>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</si>
  <si>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</si>
  <si>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</si>
  <si>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</si>
  <si>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</si>
  <si>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</si>
  <si>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</si>
  <si>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</si>
  <si>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</si>
  <si>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</si>
  <si>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</si>
  <si>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</si>
  <si>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</si>
  <si>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</si>
  <si>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</si>
  <si>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</si>
  <si>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</si>
  <si>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</si>
  <si>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</si>
  <si>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</si>
  <si>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</si>
  <si>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</si>
  <si>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</si>
  <si>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</si>
  <si>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</si>
  <si>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</si>
  <si>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</si>
  <si>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</si>
  <si>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</si>
  <si>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</si>
  <si>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</si>
  <si>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</si>
  <si>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</si>
  <si>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</si>
  <si>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</si>
  <si>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</si>
  <si>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</si>
  <si>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</si>
  <si>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</si>
  <si>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</si>
  <si>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</si>
  <si>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</si>
  <si>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</si>
  <si>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</si>
  <si>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</si>
  <si>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</si>
  <si>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</si>
  <si>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</si>
  <si>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</si>
  <si>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</si>
  <si>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</si>
  <si>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</si>
  <si>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</si>
  <si>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</si>
  <si>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</si>
  <si>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</si>
  <si>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</si>
  <si>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</si>
  <si>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</si>
  <si>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</si>
  <si>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</si>
  <si>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</si>
  <si>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</si>
  <si>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</si>
  <si>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</si>
  <si>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</si>
  <si>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</si>
  <si>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</si>
  <si>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</si>
  <si>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</si>
  <si>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</si>
  <si>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</si>
  <si>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</si>
  <si>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</si>
  <si>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</si>
  <si>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</si>
  <si>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</si>
  <si>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</si>
  <si>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</si>
  <si>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</si>
  <si>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</si>
  <si>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</si>
  <si>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</si>
  <si>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</si>
  <si>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</si>
  <si>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</si>
  <si>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</si>
  <si>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</si>
  <si>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</si>
  <si>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</si>
  <si>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</si>
  <si>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</si>
  <si>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</si>
  <si>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</si>
  <si>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</si>
  <si>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</si>
  <si>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</si>
  <si>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</si>
  <si>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</si>
  <si>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</si>
  <si>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</si>
  <si>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</si>
  <si>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</si>
  <si>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</si>
  <si>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</si>
  <si>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</si>
  <si>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</si>
  <si>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</si>
  <si>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</si>
  <si>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</si>
  <si>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</si>
  <si>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</si>
  <si>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</si>
  <si>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</si>
  <si>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</si>
  <si>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</si>
  <si>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</si>
  <si>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</si>
  <si>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</si>
  <si>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</si>
  <si>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</si>
  <si>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</si>
  <si>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</si>
  <si>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</si>
  <si>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</si>
  <si>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</si>
  <si>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</si>
  <si>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</si>
  <si>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</si>
  <si>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</si>
  <si>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</si>
  <si>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</si>
  <si>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</si>
  <si>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</si>
  <si>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</si>
  <si>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</si>
  <si>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</si>
  <si>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</si>
  <si>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</si>
  <si>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</si>
  <si>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</si>
  <si>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</si>
  <si>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</si>
  <si>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</si>
  <si>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</si>
  <si>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</si>
  <si>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</si>
  <si>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</si>
  <si>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</si>
  <si>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</si>
  <si>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</si>
  <si>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</si>
  <si>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</si>
  <si>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</si>
  <si>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</si>
  <si>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</si>
  <si>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</si>
  <si>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</si>
  <si>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</si>
  <si>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</si>
  <si>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</si>
  <si>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</si>
  <si>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</si>
  <si>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</si>
  <si>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</si>
  <si>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</si>
  <si>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</si>
  <si>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</si>
  <si>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</si>
  <si>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</si>
  <si>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</si>
  <si>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</si>
  <si>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</si>
  <si>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</si>
  <si>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</si>
  <si>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</si>
  <si>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</si>
  <si>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</si>
  <si>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</si>
  <si>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</si>
  <si>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</si>
  <si>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</si>
  <si>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</si>
  <si>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</si>
  <si>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</si>
  <si>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</si>
  <si>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</si>
  <si>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</si>
  <si>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</si>
  <si>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</si>
  <si>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</si>
  <si>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</si>
  <si>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</si>
  <si>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</si>
  <si>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</si>
  <si>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</si>
  <si>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</si>
  <si>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</si>
  <si>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</si>
  <si>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</si>
  <si>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</si>
  <si>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</si>
  <si>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</si>
  <si>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</si>
  <si>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</si>
  <si>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</si>
  <si>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</si>
  <si>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</si>
  <si>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</si>
  <si>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</si>
  <si>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</si>
  <si>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</si>
  <si>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</si>
  <si>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</si>
  <si>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</si>
  <si>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</si>
  <si>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</si>
  <si>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</si>
  <si>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</si>
  <si>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</si>
  <si>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</si>
  <si>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</si>
  <si>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</si>
  <si>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</si>
  <si>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</si>
  <si>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</si>
  <si>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</si>
  <si>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</si>
  <si>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</si>
  <si>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</si>
  <si>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</si>
  <si>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</si>
  <si>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</si>
  <si>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</si>
  <si>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</si>
  <si>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</si>
  <si>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</si>
  <si>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</si>
  <si>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</si>
  <si>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</si>
  <si>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</si>
  <si>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</si>
  <si>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</si>
  <si>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</si>
  <si>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</si>
  <si>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</si>
  <si>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</si>
  <si>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</si>
  <si>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</si>
  <si>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</si>
  <si>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</si>
  <si>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</si>
  <si>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</si>
  <si>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</si>
  <si>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</si>
  <si>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</si>
  <si>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</si>
  <si>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</si>
  <si>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</si>
  <si>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</si>
  <si>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</si>
  <si>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</si>
  <si>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</si>
  <si>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</si>
  <si>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</si>
  <si>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</si>
  <si>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</si>
  <si>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</si>
  <si>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</si>
  <si>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</si>
  <si>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</si>
  <si>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</si>
  <si>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</si>
  <si>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</si>
  <si>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</si>
  <si>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</si>
  <si>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</si>
  <si>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</si>
  <si>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</si>
  <si>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</si>
  <si>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</si>
  <si>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</si>
  <si>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</si>
  <si>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</si>
  <si>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</si>
  <si>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</si>
  <si>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</si>
  <si>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</si>
  <si>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</si>
  <si>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</si>
  <si>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</si>
  <si>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</si>
  <si>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</si>
  <si>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</si>
  <si>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</si>
  <si>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</si>
  <si>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</si>
  <si>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</si>
  <si>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</si>
  <si>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</si>
  <si>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</si>
  <si>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</si>
  <si>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</si>
  <si>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</si>
  <si>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</si>
  <si>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</si>
  <si>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</si>
  <si>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</si>
  <si>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</si>
  <si>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</si>
  <si>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</si>
  <si>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</si>
  <si>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</si>
  <si>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</si>
  <si>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</si>
  <si>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</si>
  <si>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</si>
  <si>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</si>
  <si>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</si>
  <si>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</si>
  <si>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</si>
  <si>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</si>
  <si>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</si>
  <si>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</si>
  <si>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</si>
  <si>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</si>
  <si>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</si>
  <si>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</si>
  <si>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</si>
  <si>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</si>
  <si>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</si>
  <si>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</si>
  <si>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</si>
  <si>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</si>
  <si>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</si>
  <si>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</si>
  <si>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</si>
  <si>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</si>
  <si>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</si>
  <si>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</si>
  <si>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</si>
  <si>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</si>
  <si>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</si>
  <si>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</si>
  <si>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</si>
  <si>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</si>
  <si>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</si>
  <si>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</si>
  <si>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</si>
  <si>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</si>
  <si>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</si>
  <si>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</si>
  <si>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</si>
  <si>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</si>
  <si>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</si>
  <si>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</si>
  <si>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</si>
  <si>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</si>
  <si>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</si>
  <si>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</si>
  <si>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</si>
  <si>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</si>
  <si>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</si>
  <si>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</si>
  <si>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</si>
  <si>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</si>
  <si>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</si>
  <si>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</si>
  <si>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</si>
  <si>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</si>
  <si>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</si>
  <si>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</si>
  <si>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</si>
  <si>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</si>
  <si>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</si>
  <si>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</si>
  <si>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</si>
  <si>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</si>
  <si>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</si>
  <si>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</si>
  <si>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</si>
  <si>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</si>
  <si>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</si>
  <si>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</si>
  <si>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</si>
  <si>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</si>
  <si>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</si>
  <si>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</si>
  <si>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</si>
  <si>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</si>
  <si>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</si>
  <si>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</si>
  <si>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</si>
  <si>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</si>
  <si>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</si>
  <si>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</si>
  <si>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</si>
  <si>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</si>
  <si>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</si>
  <si>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</si>
  <si>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</si>
  <si>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</si>
  <si>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</si>
  <si>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</si>
  <si>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</si>
  <si>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</si>
  <si>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</si>
  <si>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</si>
  <si>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</si>
  <si>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</si>
  <si>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</si>
  <si>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</si>
  <si>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</si>
  <si>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</si>
  <si>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</si>
  <si>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</si>
  <si>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</si>
  <si>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</si>
  <si>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</si>
  <si>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</si>
  <si>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</si>
  <si>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</si>
  <si>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</si>
  <si>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</si>
  <si>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</si>
  <si>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</si>
  <si>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</si>
  <si>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</si>
  <si>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</si>
  <si>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</si>
  <si>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</si>
  <si>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</si>
  <si>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</si>
  <si>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</si>
  <si>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</si>
  <si>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</si>
  <si>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</si>
  <si>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</si>
  <si>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</si>
  <si>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</si>
  <si>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</si>
  <si>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</si>
  <si>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</si>
  <si>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</si>
  <si>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</si>
  <si>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</si>
  <si>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</si>
  <si>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</si>
  <si>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</si>
  <si>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</si>
  <si>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</si>
  <si>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</si>
  <si>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</si>
  <si>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</si>
  <si>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</si>
  <si>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</si>
  <si>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</si>
  <si>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</si>
  <si>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</si>
  <si>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</si>
  <si>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</si>
  <si>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</si>
  <si>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</si>
  <si>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</si>
  <si>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</si>
  <si>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</si>
  <si>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</si>
  <si>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</si>
  <si>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</si>
  <si>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</si>
  <si>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</si>
  <si>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</si>
  <si>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</si>
  <si>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</si>
  <si>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</si>
  <si>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</si>
  <si>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</si>
  <si>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</si>
  <si>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</si>
  <si>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</si>
  <si>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</si>
  <si>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</si>
  <si>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</si>
  <si>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</si>
  <si>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</si>
  <si>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</si>
  <si>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</si>
  <si>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</si>
  <si>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</si>
  <si>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</si>
  <si>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</si>
  <si>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</si>
  <si>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</si>
  <si>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</si>
  <si>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</si>
  <si>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</si>
  <si>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</si>
  <si>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</si>
  <si>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</si>
  <si>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</si>
  <si>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</si>
  <si>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</si>
  <si>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</si>
  <si>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</si>
  <si>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</si>
  <si>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</si>
  <si>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</si>
  <si>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</si>
  <si>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</si>
  <si>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</si>
  <si>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</si>
  <si>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</si>
  <si>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</si>
  <si>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</si>
  <si>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</si>
  <si>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</si>
  <si>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</si>
  <si>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</si>
  <si>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</si>
  <si>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</si>
  <si>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</si>
  <si>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</si>
  <si>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</si>
  <si>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</si>
  <si>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</si>
  <si>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</si>
  <si>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</si>
  <si>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</si>
  <si>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</si>
  <si>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</si>
  <si>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</si>
  <si>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</si>
  <si>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</si>
  <si>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</si>
  <si>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</si>
  <si>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</si>
  <si>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</si>
  <si>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</si>
  <si>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</si>
  <si>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</si>
  <si>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</si>
  <si>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</si>
  <si>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</si>
  <si>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</si>
  <si>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</si>
  <si>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</si>
  <si>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</si>
  <si>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</si>
  <si>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</si>
  <si>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</si>
  <si>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</si>
  <si>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</si>
  <si>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</si>
  <si>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</si>
  <si>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</si>
  <si>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</si>
  <si>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</si>
  <si>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</si>
  <si>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</si>
  <si>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</si>
  <si>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</si>
  <si>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</si>
  <si>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</si>
  <si>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</si>
  <si>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</si>
  <si>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</si>
  <si>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</si>
  <si>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</si>
  <si>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</si>
  <si>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</si>
  <si>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</si>
  <si>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</si>
  <si>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</si>
  <si>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</si>
  <si>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</si>
  <si>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</si>
  <si>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</si>
  <si>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</si>
  <si>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</si>
  <si>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</si>
  <si>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</si>
  <si>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</si>
  <si>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</si>
  <si>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</si>
  <si>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</si>
  <si>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</si>
  <si>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</si>
  <si>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</si>
  <si>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</si>
  <si>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</si>
  <si>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</si>
  <si>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</si>
  <si>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</si>
  <si>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</si>
  <si>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</si>
  <si>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</si>
  <si>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</si>
  <si>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</si>
  <si>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</si>
  <si>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</si>
  <si>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</si>
  <si>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</si>
  <si>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</si>
  <si>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</si>
  <si>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</si>
  <si>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</si>
  <si>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</si>
  <si>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</si>
  <si>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</si>
  <si>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</si>
  <si>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</si>
  <si>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</si>
  <si>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</si>
  <si>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</si>
  <si>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</si>
  <si>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</si>
  <si>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</si>
  <si>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</si>
  <si>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</si>
  <si>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</si>
  <si>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</si>
  <si>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</si>
  <si>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</si>
  <si>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</si>
  <si>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</si>
  <si>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</si>
  <si>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</si>
  <si>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</si>
  <si>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</si>
  <si>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</si>
  <si>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</si>
  <si>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</si>
  <si>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</si>
  <si>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</si>
  <si>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</si>
  <si>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</si>
  <si>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</si>
  <si>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</si>
  <si>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</si>
  <si>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</si>
  <si>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</si>
  <si>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</si>
  <si>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</si>
  <si>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</si>
  <si>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</si>
  <si>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</si>
  <si>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</si>
  <si>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</si>
  <si>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</si>
  <si>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</si>
  <si>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</si>
  <si>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</si>
  <si>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</si>
  <si>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</si>
  <si>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</si>
  <si>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</si>
  <si>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</si>
  <si>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</si>
  <si>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</si>
  <si>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</si>
  <si>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</si>
  <si>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</si>
  <si>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</si>
  <si>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</si>
  <si>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</si>
  <si>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</si>
  <si>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</si>
  <si>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</si>
  <si>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</si>
  <si>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</si>
  <si>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</si>
  <si>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</si>
  <si>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</si>
  <si>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</si>
  <si>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</si>
  <si>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</si>
  <si>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</si>
  <si>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</si>
  <si>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</si>
  <si>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</si>
  <si>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</si>
  <si>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</si>
  <si>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</si>
  <si>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</si>
  <si>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</si>
  <si>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</si>
  <si>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</si>
  <si>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</si>
  <si>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</si>
  <si>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</si>
  <si>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</si>
  <si>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</si>
  <si>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</si>
  <si>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</si>
  <si>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</si>
  <si>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</si>
  <si>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</si>
  <si>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</si>
  <si>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</si>
  <si>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</si>
  <si>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</si>
  <si>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</si>
  <si>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</si>
  <si>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</si>
  <si>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</si>
  <si>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</si>
  <si>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</si>
  <si>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</si>
  <si>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</si>
  <si>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</si>
  <si>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</si>
  <si>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</si>
  <si>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</si>
  <si>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</si>
  <si>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</si>
  <si>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</si>
  <si>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</si>
  <si>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</si>
  <si>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</si>
  <si>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</si>
  <si>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</si>
  <si>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</si>
  <si>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</si>
  <si>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</si>
  <si>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</si>
  <si>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</si>
  <si>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</si>
  <si>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</si>
  <si>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</si>
  <si>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</si>
  <si>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</si>
  <si>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</si>
  <si>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</si>
  <si>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</si>
  <si>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</si>
  <si>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</si>
  <si>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</si>
  <si>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</si>
  <si>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</si>
  <si>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</si>
  <si>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</si>
  <si>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</si>
  <si>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</si>
  <si>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</si>
  <si>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</si>
  <si>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</si>
  <si>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</si>
  <si>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</si>
  <si>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</si>
  <si>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</si>
  <si>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</si>
  <si>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</si>
  <si>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</si>
  <si>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</si>
  <si>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</si>
  <si>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</si>
  <si>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</si>
  <si>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</si>
  <si>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</si>
  <si>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</si>
  <si>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</si>
  <si>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</si>
  <si>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</si>
  <si>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</si>
  <si>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</si>
  <si>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</si>
  <si>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</si>
  <si>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</si>
  <si>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</si>
  <si>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</si>
  <si>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</si>
  <si>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</si>
  <si>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</si>
  <si>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</si>
  <si>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</si>
  <si>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</si>
  <si>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</si>
  <si>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</si>
  <si>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</si>
  <si>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</si>
  <si>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</si>
  <si>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</si>
  <si>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</si>
  <si>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</si>
  <si>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</si>
  <si>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</si>
  <si>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</si>
  <si>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</si>
  <si>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</si>
  <si>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</si>
  <si>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</si>
  <si>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</si>
  <si>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</si>
  <si>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</si>
  <si>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</si>
  <si>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</si>
  <si>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</si>
  <si>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</si>
  <si>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</si>
  <si>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</si>
  <si>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</si>
  <si>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</si>
  <si>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</si>
  <si>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</si>
  <si>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</si>
  <si>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</si>
  <si>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</si>
  <si>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</si>
  <si>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</si>
  <si>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</si>
  <si>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</si>
  <si>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</si>
  <si>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</si>
  <si>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</si>
  <si>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</si>
  <si>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</si>
  <si>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</si>
  <si>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</si>
  <si>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</si>
  <si>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</si>
  <si>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</si>
  <si>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</si>
  <si>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</si>
  <si>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</si>
  <si>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</si>
  <si>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</si>
  <si>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</si>
  <si>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</si>
  <si>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</si>
  <si>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</si>
  <si>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</si>
  <si>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</si>
  <si>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</si>
  <si>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</si>
  <si>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</si>
  <si>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</si>
  <si>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</si>
  <si>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</si>
  <si>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</si>
  <si>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</si>
  <si>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</si>
  <si>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</si>
  <si>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</si>
  <si>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</si>
  <si>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</si>
  <si>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</si>
  <si>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</si>
  <si>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</si>
  <si>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</si>
  <si>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</si>
  <si>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</si>
  <si>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</si>
  <si>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</si>
  <si>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</si>
  <si>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</si>
  <si>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</si>
  <si>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</si>
  <si>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</si>
  <si>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</si>
  <si>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</si>
  <si>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</si>
  <si>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</si>
  <si>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</si>
  <si>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</si>
  <si>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</si>
  <si>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</si>
  <si>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</si>
  <si>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</si>
  <si>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</si>
  <si>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</si>
  <si>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</si>
  <si>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</si>
  <si>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</si>
  <si>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</si>
  <si>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</si>
  <si>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</si>
  <si>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</si>
  <si>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</si>
  <si>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</si>
  <si>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</si>
  <si>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</si>
  <si>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</si>
  <si>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</si>
  <si>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</si>
  <si>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</si>
  <si>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</si>
  <si>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</si>
  <si>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</si>
  <si>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</si>
  <si>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</si>
  <si>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</si>
  <si>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</si>
  <si>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</si>
  <si>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</si>
  <si>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</si>
  <si>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</si>
  <si>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</si>
  <si>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</si>
  <si>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</si>
  <si>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</si>
  <si>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</si>
  <si>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</si>
  <si>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</si>
  <si>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</si>
  <si>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</si>
  <si>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</si>
  <si>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</si>
  <si>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</si>
  <si>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</si>
  <si>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</si>
  <si>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</si>
  <si>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</si>
  <si>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</si>
  <si>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</si>
  <si>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</si>
  <si>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</si>
  <si>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</si>
  <si>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</si>
  <si>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</si>
  <si>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</si>
  <si>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</si>
  <si>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</si>
  <si>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</si>
  <si>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</si>
  <si>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</si>
  <si>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</si>
  <si>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</si>
  <si>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</si>
  <si>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</si>
  <si>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</si>
  <si>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</si>
  <si>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</si>
  <si>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</si>
  <si>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</si>
  <si>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</si>
  <si>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</si>
  <si>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</si>
  <si>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</si>
  <si>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</si>
  <si>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</si>
  <si>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</si>
  <si>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</si>
  <si>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</si>
  <si>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</si>
  <si>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</si>
  <si>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</si>
  <si>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</si>
  <si>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</si>
  <si>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</si>
  <si>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</si>
  <si>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</si>
  <si>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</si>
  <si>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</si>
  <si>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</si>
  <si>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</si>
  <si>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</si>
  <si>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</si>
  <si>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</si>
  <si>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</si>
  <si>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</si>
  <si>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</si>
  <si>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</si>
  <si>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</si>
  <si>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</si>
  <si>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</si>
  <si>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</si>
  <si>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</si>
  <si>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</si>
  <si>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</si>
  <si>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</si>
  <si>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</si>
  <si>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</si>
  <si>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</si>
  <si>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</si>
  <si>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</si>
  <si>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</si>
  <si>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</si>
  <si>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</si>
  <si>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</si>
  <si>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</si>
  <si>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</si>
  <si>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</si>
  <si>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</si>
  <si>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</si>
  <si>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</si>
  <si>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</si>
  <si>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</si>
  <si>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</si>
  <si>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</si>
  <si>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</si>
  <si>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</si>
  <si>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</si>
  <si>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</si>
  <si>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</si>
  <si>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</si>
  <si>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</si>
  <si>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</si>
  <si>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</si>
  <si>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</si>
  <si>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</si>
  <si>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</si>
  <si>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</si>
  <si>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</si>
  <si>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</si>
  <si>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</si>
  <si>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</si>
  <si>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</si>
  <si>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</si>
  <si>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</si>
  <si>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</si>
  <si>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</si>
  <si>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</si>
  <si>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</si>
  <si>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</si>
  <si>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</si>
  <si>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</si>
  <si>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</si>
  <si>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</si>
  <si>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</si>
  <si>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</si>
  <si>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</si>
  <si>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</si>
  <si>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</si>
  <si>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</si>
  <si>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</si>
  <si>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</si>
  <si>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</si>
  <si>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</si>
  <si>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</si>
  <si>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</si>
  <si>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</si>
  <si>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</si>
  <si>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</si>
  <si>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</si>
  <si>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</si>
  <si>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</si>
  <si>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</si>
  <si>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</si>
  <si>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</si>
  <si>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</si>
  <si>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</si>
  <si>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</si>
  <si>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</si>
  <si>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</si>
  <si>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</si>
  <si>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</si>
  <si>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</si>
  <si>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</si>
  <si>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</si>
  <si>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</si>
  <si>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</si>
  <si>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</si>
  <si>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</si>
  <si>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</si>
  <si>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</si>
  <si>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</si>
  <si>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</si>
  <si>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</si>
  <si>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</si>
  <si>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</si>
  <si>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</si>
  <si>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</si>
  <si>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</si>
  <si>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</si>
  <si>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</si>
  <si>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</si>
  <si>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</si>
  <si>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</si>
  <si>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</si>
  <si>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</si>
  <si>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</si>
  <si>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</si>
  <si>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</si>
  <si>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</si>
  <si>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</si>
  <si>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</si>
  <si>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</si>
  <si>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</si>
  <si>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</si>
  <si>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</si>
  <si>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</si>
  <si>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</si>
  <si>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</si>
  <si>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</si>
  <si>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</si>
  <si>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</si>
  <si>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</si>
  <si>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</si>
  <si>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</si>
  <si>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</si>
  <si>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</si>
  <si>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</si>
  <si>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</si>
  <si>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</si>
  <si>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</si>
  <si>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</si>
  <si>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</si>
  <si>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</si>
  <si>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</si>
  <si>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</si>
  <si>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</si>
  <si>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</si>
  <si>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</si>
  <si>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</si>
  <si>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</si>
  <si>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</si>
  <si>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</si>
  <si>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</si>
  <si>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</si>
  <si>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</si>
  <si>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</si>
  <si>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</si>
  <si>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</si>
  <si>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</si>
  <si>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</si>
  <si>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</si>
  <si>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</si>
  <si>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</si>
  <si>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</si>
  <si>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</si>
  <si>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</si>
  <si>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</si>
  <si>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</si>
  <si>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</si>
  <si>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</si>
  <si>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</si>
  <si>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</si>
  <si>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</si>
  <si>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</si>
  <si>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</si>
  <si>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</si>
  <si>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</si>
  <si>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</si>
  <si>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</si>
  <si>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</si>
  <si>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</si>
  <si>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</si>
  <si>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</si>
  <si>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</si>
  <si>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</si>
  <si>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</si>
  <si>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</si>
  <si>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</si>
  <si>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</si>
  <si>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</si>
  <si>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</si>
  <si>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</si>
  <si>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</si>
  <si>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</si>
  <si>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</si>
  <si>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</si>
  <si>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</si>
  <si>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</si>
  <si>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</si>
  <si>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</si>
  <si>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</si>
  <si>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</si>
  <si>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</si>
  <si>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</si>
  <si>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</si>
  <si>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</si>
  <si>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</si>
  <si>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</si>
  <si>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</si>
  <si>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</si>
  <si>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</si>
  <si>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</si>
  <si>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</si>
  <si>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</si>
  <si>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</si>
  <si>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</si>
  <si>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</si>
  <si>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</si>
  <si>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</si>
  <si>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</si>
  <si>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</si>
  <si>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</si>
  <si>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</si>
  <si>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</si>
  <si>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</si>
  <si>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</si>
  <si>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</si>
  <si>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</si>
  <si>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</si>
  <si>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</si>
  <si>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</si>
  <si>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</si>
  <si>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</si>
  <si>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</si>
  <si>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</si>
  <si>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</si>
  <si>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</si>
  <si>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</si>
  <si>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</si>
  <si>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</si>
  <si>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</si>
  <si>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</si>
  <si>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</si>
  <si>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</si>
  <si>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</si>
  <si>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</si>
  <si>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</si>
  <si>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</si>
  <si>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</si>
  <si>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</si>
  <si>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</si>
  <si>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</si>
  <si>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</si>
  <si>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</si>
  <si>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</si>
  <si>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</si>
  <si>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</si>
  <si>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</si>
  <si>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</si>
  <si>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</si>
  <si>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</si>
  <si>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</si>
  <si>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</si>
  <si>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</si>
  <si>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</si>
  <si>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</si>
  <si>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</si>
  <si>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</si>
  <si>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</si>
  <si>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</si>
  <si>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</si>
  <si>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</si>
  <si>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</si>
  <si>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</si>
  <si>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</si>
  <si>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</si>
  <si>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</si>
  <si>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</si>
  <si>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</si>
  <si>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</si>
  <si>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</si>
  <si>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</si>
  <si>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</si>
  <si>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</si>
  <si>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</si>
  <si>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</si>
  <si>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</si>
  <si>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</si>
  <si>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</si>
  <si>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</si>
  <si>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</si>
  <si>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</si>
  <si>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</si>
  <si>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</si>
  <si>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</si>
  <si>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</si>
  <si>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</si>
  <si>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</si>
  <si>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</si>
  <si>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</si>
  <si>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</si>
  <si>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</si>
  <si>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</si>
  <si>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</si>
  <si>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</si>
  <si>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</si>
  <si>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</si>
  <si>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</si>
  <si>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</si>
  <si>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</si>
  <si>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</si>
  <si>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</si>
  <si>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</si>
  <si>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</si>
  <si>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</si>
  <si>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</si>
  <si>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</si>
  <si>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</si>
  <si>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</si>
  <si>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</si>
  <si>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</si>
  <si>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</si>
  <si>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</si>
  <si>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</si>
  <si>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</si>
  <si>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</si>
  <si>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</si>
  <si>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</si>
  <si>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</si>
  <si>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</si>
  <si>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</si>
  <si>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</si>
  <si>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</si>
  <si>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</si>
  <si>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</si>
  <si>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</si>
  <si>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</si>
  <si>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</si>
  <si>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</si>
  <si>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</si>
  <si>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</si>
  <si>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</si>
  <si>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</si>
  <si>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</si>
  <si>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</si>
  <si>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</si>
  <si>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</si>
  <si>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</si>
  <si>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</si>
  <si>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</si>
  <si>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</si>
  <si>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</si>
  <si>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</si>
  <si>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</si>
  <si>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</si>
  <si>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</si>
  <si>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</si>
  <si>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</si>
  <si>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</si>
  <si>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</si>
  <si>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</si>
  <si>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</si>
  <si>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</si>
  <si>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</si>
  <si>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</si>
  <si>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</si>
  <si>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</si>
  <si>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</si>
  <si>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</si>
  <si>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</si>
  <si>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</si>
  <si>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</si>
  <si>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</si>
  <si>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</si>
  <si>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</si>
  <si>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</si>
  <si>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</si>
  <si>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</si>
  <si>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</si>
  <si>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</si>
  <si>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</si>
  <si>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</si>
  <si>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</si>
  <si>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</si>
  <si>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</si>
  <si>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</si>
  <si>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</si>
  <si>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</si>
  <si>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</si>
  <si>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</si>
  <si>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</si>
  <si>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</si>
  <si>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</si>
  <si>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</si>
  <si>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</si>
  <si>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</si>
  <si>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</si>
  <si>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</si>
  <si>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</si>
  <si>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</si>
  <si>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</si>
  <si>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</si>
  <si>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</si>
  <si>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</si>
  <si>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</si>
  <si>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</si>
  <si>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</si>
  <si>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</si>
  <si>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</si>
  <si>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</si>
  <si>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</si>
  <si>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</si>
  <si>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</si>
  <si>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</si>
  <si>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</si>
  <si>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</si>
  <si>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</si>
  <si>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</si>
  <si>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</si>
  <si>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</si>
  <si>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</si>
  <si>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</si>
  <si>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</si>
  <si>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</si>
  <si>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</si>
  <si>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</si>
  <si>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</si>
  <si>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</si>
  <si>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</si>
  <si>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</si>
  <si>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</si>
  <si>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</si>
  <si>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</si>
  <si>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</si>
  <si>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</si>
  <si>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</si>
  <si>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</si>
  <si>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</si>
  <si>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</si>
  <si>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</si>
  <si>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</si>
  <si>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</si>
  <si>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</si>
  <si>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</si>
  <si>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</si>
  <si>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</si>
  <si>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</si>
  <si>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</si>
  <si>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</si>
  <si>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</si>
  <si>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</si>
  <si>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</si>
  <si>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</si>
  <si>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</si>
  <si>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</si>
  <si>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</si>
  <si>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</si>
  <si>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</si>
  <si>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</si>
  <si>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</si>
  <si>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</si>
  <si>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</si>
  <si>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</si>
  <si>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</si>
  <si>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</si>
  <si>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</si>
  <si>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</si>
  <si>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</si>
  <si>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</si>
  <si>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</si>
  <si>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</si>
  <si>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</si>
  <si>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</si>
  <si>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</si>
  <si>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</si>
  <si>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</si>
  <si>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</si>
  <si>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</si>
  <si>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</si>
  <si>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</si>
  <si>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</si>
  <si>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</si>
  <si>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</si>
  <si>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</si>
  <si>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</si>
  <si>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</si>
  <si>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</si>
  <si>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</si>
  <si>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</si>
  <si>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</si>
  <si>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</si>
  <si>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</si>
  <si>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</si>
  <si>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</si>
  <si>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</si>
  <si>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</si>
  <si>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</si>
  <si>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</si>
  <si>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</si>
  <si>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</si>
  <si>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</si>
  <si>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</si>
  <si>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</si>
  <si>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</si>
  <si>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</si>
  <si>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</si>
  <si>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</si>
  <si>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</si>
  <si>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</si>
  <si>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</si>
  <si>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</si>
  <si>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</si>
  <si>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</si>
  <si>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</si>
  <si>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</si>
  <si>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</si>
  <si>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</si>
  <si>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</si>
  <si>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</si>
  <si>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</si>
  <si>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</si>
  <si>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</si>
  <si>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</si>
  <si>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</si>
  <si>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</si>
  <si>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</si>
  <si>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</si>
  <si>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</si>
  <si>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</si>
  <si>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</si>
  <si>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</si>
  <si>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</si>
  <si>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</si>
  <si>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120 min </t>
  </si>
  <si>
    <t>PCM-20251112-00000553</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</si>
  <si>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</si>
  <si>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</si>
  <si>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</si>
  <si>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</si>
  <si>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</si>
  <si>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</si>
  <si>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</si>
  <si>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</si>
  <si>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</si>
  <si>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</si>
  <si>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</si>
  <si>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</si>
  <si>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</si>
  <si>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</si>
  <si>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</si>
  <si>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</si>
  <si>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</si>
  <si>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</si>
  <si>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</si>
  <si>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</si>
  <si>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</si>
  <si>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</si>
  <si>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</si>
  <si>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</si>
  <si>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</si>
  <si>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</si>
  <si>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</si>
  <si>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</si>
  <si>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</si>
  <si>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</si>
  <si>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</si>
  <si>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</si>
  <si>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</si>
  <si>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</si>
  <si>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</si>
  <si>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</si>
  <si>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</si>
  <si>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</si>
  <si>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</si>
  <si>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</si>
  <si>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</si>
  <si>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</si>
  <si>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</si>
  <si>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</si>
  <si>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</si>
  <si>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</si>
  <si>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</si>
  <si>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</si>
  <si>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</si>
  <si>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</si>
  <si>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</si>
  <si>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</si>
  <si>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</si>
  <si>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</si>
  <si>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</si>
  <si>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</si>
  <si>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</si>
  <si>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</si>
  <si>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</si>
  <si>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</si>
  <si>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</si>
  <si>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</si>
  <si>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</si>
  <si>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</si>
  <si>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</si>
  <si>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</si>
  <si>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</si>
  <si>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</si>
  <si>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</si>
  <si>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</si>
  <si>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</si>
  <si>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</si>
  <si>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</si>
  <si>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</si>
  <si>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</si>
  <si>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</si>
  <si>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</si>
  <si>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</si>
  <si>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</si>
  <si>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</si>
  <si>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</si>
  <si>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</si>
  <si>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</si>
  <si>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</si>
  <si>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</si>
  <si>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</si>
  <si>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</si>
  <si>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</si>
  <si>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</si>
  <si>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</si>
  <si>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</si>
  <si>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</si>
  <si>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</si>
  <si>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</si>
  <si>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</si>
  <si>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moved ETA: 60 min</t>
  </si>
  <si>
    <t>PCM-20251112-00000526</t>
  </si>
  <si>
    <t>ETA 90  min</t>
  </si>
  <si>
    <t>PCM-20251112-00000559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</si>
</sst>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310.32004085648077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6.4982986114046071E-2</v>
      </c>
      <c r="H3" s="155">
        <v>45973.192337962966</v>
      </c>
      <c r="I3" s="109" t="str">
        <f>IFERROR(VLOOKUP(D3,DB!A:F,6,0),"")</f>
        <v>SCECO</v>
      </c>
      <c r="J3" s="109" t="str">
        <f>IFERROR(VLOOKUP(D3,DB!A:G,7,0),"")</f>
        <v>Vandalized</v>
      </c>
      <c r="K3" s="113" t="s">
        <v>39025</v>
      </c>
      <c r="L3" s="114" t="str">
        <f>IFERROR(VLOOKUP(D3,DB!A:I,9,0),"")</f>
        <v>Latis</v>
      </c>
    </row>
    <row r="4" spans="1:15" ht="15" customHeight="1">
      <c r="A4" s="108" t="s">
        <v>39026</v>
      </c>
      <c r="B4" s="109" t="str">
        <f>IFERROR(VLOOKUP(D4,DB!A:K,11,0),"")</f>
        <v>R1</v>
      </c>
      <c r="C4" s="109">
        <v>2</v>
      </c>
      <c r="D4" s="109" t="s">
        <v>18359</v>
      </c>
      <c r="E4" s="110" t="s">
        <v>39021</v>
      </c>
      <c r="F4" s="111">
        <v>45973.260416666664</v>
      </c>
      <c r="G4" s="112">
        <f t="shared" ca="1" si="0"/>
        <v>8.0501157426624559E-3</v>
      </c>
      <c r="H4" s="111">
        <v>45973.183321759258</v>
      </c>
      <c r="I4" s="109" t="str">
        <f>IFERROR(VLOOKUP(D4,DB!A:F,6,0),"")</f>
        <v>Power Cube</v>
      </c>
      <c r="J4" s="109" t="str">
        <f>IFERROR(VLOOKUP(D4,DB!A:G,7,0),"")</f>
        <v>Good+Vandalized</v>
      </c>
      <c r="K4" s="113"/>
      <c r="L4" s="114" t="str">
        <f>IFERROR(VLOOKUP(D4,DB!A:I,9,0),"")</f>
        <v>Latis</v>
      </c>
    </row>
    <row r="5" spans="1:15" ht="15" customHeight="1">
      <c r="A5" s="108"/>
      <c r="B5" s="109" t="str">
        <f>IFERROR(VLOOKUP(D5,DB!A:K,11,0),"")</f>
        <v/>
      </c>
      <c r="C5" s="109"/>
      <c r="D5" s="109"/>
      <c r="E5" s="110"/>
      <c r="F5" s="111"/>
      <c r="G5" s="112">
        <f t="shared" ca="1" si="0"/>
        <v>45973.268466782407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45973.268466782407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45973.268466782407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45973.268466782407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45973.268466782407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45973.268466782407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45973.268466782407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45973.268466782407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45973.268466782407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45973.268466782407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45973.268466782407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45973.268466782407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45973.268466782407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45973.268466782407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45973.268466782407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45973.268466782407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45973.268466782407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45973.268466782407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45973.268466782407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45973.268466782407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45973.268466782407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45973.268466782407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45973.268466782407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45973.268466782407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45973.268466782407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45973.268466782407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45973.268466782407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45973.268466782407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45973.268466782407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45973.268466782407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45973.268466782407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45973.268466782407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45973.268466782407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45973.268466782407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45973.268466782407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45973.268466782407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45973.268466782407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45973.268466782407</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45973.268466782407</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544B6B06-A910-445E-A1C1-CC531DDB2956}"/>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39024</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148.26862881944544</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22400</v>
      </c>
      <c r="E4" s="103"/>
      <c r="F4" s="104"/>
      <c r="G4" s="105">
        <f t="shared" ref="G4:G13" ca="1" si="1">IFERROR(NOW()-F4,"-")</f>
        <v>45973.268466782407</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45973.268466782407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45973.268466782407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45973.268466782407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45973.268466782407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45973.268466782407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45973.268466782407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45973.268466782407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45973.268466782407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45973.268466782407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45973.268466782407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45973.268466782407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45973.268466782407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45973.268466782407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45973.268466782407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45973.268466782407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45973.268466782407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45973.268466782407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45973.268466782407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45973.268466782407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45973.268466782407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45973.268466782407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45973.268466782407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45973.268466782407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45973.268466782407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45973.268466782407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45973.268466782407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45973.268466782407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45973.268466782407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45973.268466782407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45973.268466782407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45973.268466782407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45973.268466782407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45973.268466782407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45973.268466782407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45973.268466782407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45973.268466782407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45973.268466782407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45973.268466782407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45973.268466782407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45973.268466782407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45973.268466782407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45973.268466782407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45973.268466782407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45973.268466782407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45973.268466782407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45973.268466782407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45973.268466782407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45973.268466782407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45973.268466782407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45973.268466782407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45973.268466782407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45973.268466782407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45973.268466782407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45973.268466782407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45973.268466782407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45973.268466782407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45973.268466782407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45973.268466782407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45973.268466782407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45973.268466782407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45973.268466782407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45973.268466782407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45973.268466782407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45973.268466782407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45973.268466782407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45973.268466782407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45973.268466782407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45973.268466782407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45973.268466782407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45973.268466782407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45973.268466782407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45973.268466782407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45973.268466782407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45973.268466782407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45973.268466782407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45973.268466782407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45973.268466782407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45973.268466782407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45973.268466782407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45973.268466782407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45973.268466782407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45973.268466782407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45973.268466782407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45973.268466782407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45973.268466782407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45973.268466782407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45973.268466782407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45973.268466782407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45973.268466782407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45973.268466782407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45973.268466782407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45973.268466782407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45973.268466782407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45973.268466782407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45973.268466782407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45973.268466782407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45973.268466782407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45973.268466782407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45973.268466782407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45973.268466782407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45973.268466782407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45973.268466782407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45973.268466782407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45973.268466782407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45973.268466782407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45973.268466782407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45973.268466782407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45973.268466782407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45973.268466782407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45973.268466782407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45973.268466782407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45973.268466782407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45973.268466782407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45973.268466782407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45973.268466782407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45973.268466782407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45973.268466782407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45973.268466782407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45973.268466782407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45973.268466782407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45973.268466782407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45973.268466782407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45973.268466782407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45973.268466782407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45973.268466782407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45973.268466782407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45973.268466782407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45973.268466782407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45973.268466782407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45973.268466782407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45973.268466782407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45973.268466782407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45973.268466782407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45973.268466782407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45973.268466782407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45973.268466782407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45973.268466782407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45973.268466782407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45973.268466782407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45973.268466782407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45973.268466782407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45973.268466782407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45973.268466782407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45973.268466782407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45973.268466782407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45973.268466782407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45973.268466782407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45973.268466782407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45973.268466782407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45973.268466782407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45973.268466782407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45973.268466782407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45973.268466782407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45973.268466782407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45973.268466782407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45973.268466782407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45973.268466782407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45973.268466782407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45973.268466782407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45973.268466782407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45973.268466782407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45973.268466782407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45973.268466782407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45973.268466782407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45973.268466782407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45973.268466782407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45973.268466782407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45973.268466782407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45973.268466782407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45973.268466782407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45973.268466782407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45973.268466782407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45973.268466782407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45973.268466782407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45973.268466782407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45973.268466782407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45973.268466782407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45973.268466782407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45973.268466782407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45973.268466782407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45973.268466782407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45973.268466782407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45973.268466782407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45973.268466782407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45973.268466782407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45973.268466782407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45973.268466782407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45973.268466782407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45973.268466782407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45973.268466782407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45973.268466782407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45973.268466782407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45973.268466782407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45973.268466782407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45973.268466782407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45973.268466782407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45973.268466782407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45973.268466782407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45973.268466782407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45973.268466782407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45973.268466782407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45973.268466782407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45973.268466782407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45973.268466782407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45973.268466782407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45973.268466782407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45973.268466782407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45973.268466782407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45973.268466782407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45973.268466782407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45973.268466782407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45973.268466782407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45973.268466782407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45973.268466782407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45973.268466782407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45973.268466782407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45973.268466782407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45973.268466782407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45973.268466782407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45973.268466782407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45973.268466782407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45973.268466782407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45973.268466782407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45973.268466782407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45973.268466782407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45973.268466782407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45973.268466782407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45973.268466782407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45973.268466782407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45973.268466782407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45973.268466782407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45973.268466782407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45973.268466782407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45973.268466782407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45973.268466782407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45973.268466782407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45973.268466782407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45973.268466782407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45973.268466782407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45973.268466782407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45973.268466782407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45973.268466782407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45973.268466782407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45973.268466782407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45973.268466782407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45973.268466782407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45973.268466782407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45973.268466782407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45973.268466782407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45973.268466782407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45973.268466782407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45973.268466782407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45973.268466782407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45973.268466782407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45973.268466782407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45973.268466782407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45973.268466782407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45973.268466782407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45973.268466782407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45973.268466782407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45973.268466782407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45973.268466782407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45973.268466782407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45973.268466782407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45973.268466782407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45973.268466782407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45973.268466782407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45973.268466782407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45973.268466782407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45973.268466782407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45973.268466782407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45973.268466782407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45973.268466782407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45973.268466782407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45973.268466782407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45973.268466782407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45973.268466782407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45973.268466782407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45973.268466782407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45973.268466782407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45973.268466782407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45973.268466782407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45973.268466782407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45973.268466782407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45973.268466782407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45973.268466782407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45973.268466782407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45973.268466782407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45973.268466782407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45973.268466782407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45973.268466782407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45973.268466782407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45973.268466782407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45973.268466782407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45973.268466782407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45973.268466782407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45973.268466782407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45973.268466782407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45973.268466782407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45973.268466782407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45973.268466782407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45973.268466782407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45973.268466782407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45973.268466782407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45973.268466782407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45973.268466782407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45973.268466782407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45973.268466782407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45973.268466782407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45973.268466782407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45973.268466782407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45973.268466782407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45973.268466782407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45973.268466782407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45973.268466782407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45973.268466782407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45973.268466782407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45973.268466782407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45973.268466782407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45973.268466782407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45973.268466782407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45973.268466782407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45973.268466782407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45973.268466782407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45973.268466782407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45973.268466782407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45973.268466782407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45973.268466782407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45973.268466782407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45973.268466782407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45973.268466782407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45973.268466782407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45973.268466782407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45973.268466782407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45973.268466782407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45973.268466782407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45973.268466782407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45973.268466782407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45973.268466782407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45973.268466782407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45973.268466782407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45973.268466782407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45973.268466782407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45973.268466782407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45973.268466782407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45973.268466782407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45973.268466782407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45973.268466782407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45973.268466782407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45973.268466782407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45973.268466782407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45973.268466782407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45973.268466782407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45973.268466782407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45973.268466782407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45973.268466782407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45973.268466782407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45973.268466782407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45973.268466782407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45973.268466782407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45973.268466782407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45973.268466782407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45973.268466782407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45973.268466782407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45973.268466782407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45973.268466782407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45973.268466782407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45973.268466782407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45973.268466782407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45973.268466782407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45973.268466782407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45973.268466782407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45973.268466782407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45973.268466782407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45973.268466782407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45973.268466782407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45973.268466782407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45973.268466782407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45973.268466782407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45973.268466782407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45973.268466782407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45973.268466782407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45973.268466782407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45973.268466782407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45973.268466782407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45973.268466782407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45973.268466782407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45973.268466782407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45973.268466782407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45973.268466782407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45973.268466782407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45973.268466782407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45973.268466782407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45973.268466782407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45973.268466782407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45973.268466782407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45973.268466782407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45973.268466782407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45973.268466782407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45973.268466782407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45973.268466782407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45973.268466782407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45973.268466782407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45973.268466782407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45973.268466782407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45973.268466782407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45973.268466782407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45973.268466782407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45973.268466782407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45973.268466782407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45973.268466782407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45973.268466782407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45973.268466782407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45973.268466782407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45973.268466782407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45973.268466782407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45973.268466782407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45973.268466782407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45973.268466782407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45973.268466782407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45973.268466782407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45973.268466782407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45973.268466782407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45973.268466782407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45973.268466782407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45973.268466782407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45973.268466782407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45973.268466782407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45973.268466782407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45973.268466782407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45973.268466782407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45973.268466782407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45973.268466782407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45973.268466782407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45973.268466782407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45973.268466782407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45973.268466782407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45973.268466782407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45973.268466782407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45973.268466782407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45973.268466782407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45973.268466782407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45973.268466782407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45973.268466782407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45973.268466782407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45973.268466782407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45973.268466782407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45973.268466782407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45973.268466782407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45973.268466782407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45973.268466782407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45973.268466782407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45973.268466782407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45973.268466782407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45973.268466782407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45973.268466782407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45973.268466782407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45973.268466782407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45973.268466782407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45973.268466782407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45973.268466782407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45973.268466782407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45973.268466782407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45973.268466782407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45973.268466782407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45973.268466782407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45973.268466782407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45973.268466782407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45973.268466782407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45973.268466782407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45973.268466782407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45973.268466782407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45973.268466782407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45973.268466782407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45973.268466782407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45973.268466782407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45973.268466782407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45973.268466782407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45973.268466782407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45973.268466782407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45973.268466782407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45973.268466782407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45973.268466782407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45973.268466782407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45973.268466782407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45973.268466782407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45973.268466782407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45973.268466782407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45973.268466782407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45973.268466782407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45973.268466782407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45973.268466782407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45973.268466782407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45973.268466782407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45973.268466782407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45973.268466782407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45973.268466782407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45973.268466782407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45973.268466782407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45973.268466782407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45973.268466782407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45973.268466782407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45973.268466782407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45973.268466782407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45973.268466782407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45973.268466782407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45973.268466782407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45973.268466782407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45973.268466782407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45973.268466782407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45973.268466782407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45973.268466782407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45973.268466782407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45973.268466782407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45973.268466782407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45973.268466782407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45973.268466782407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45973.268466782407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45973.268466782407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45973.268466782407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45973.268466782407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45973.268466782407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45973.268466782407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45973.268466782407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45973.268466782407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45973.268466782407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45973.268466782407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45973.268466782407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45973.268466782407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45973.268466782407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45973.268466782407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45973.268466782407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45973.268466782407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45973.268466782407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45973.268466782407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45973.268466782407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45973.268466782407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45973.268466782407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45973.268466782407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45973.268466782407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45973.268466782407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45973.268466782407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45973.268466782407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45973.268466782407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45973.268466782407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45973.268466782407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45973.268466782407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45973.268466782407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45973.268466782407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45973.268466782407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45973.268466782407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45973.268466782407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45973.268466782407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45973.268466782407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45973.268466782407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45973.268466782407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45973.268466782407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45973.268466782407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45973.268466782407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45973.268466782407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45973.268466782407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45973.268466782407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45973.268466782407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45973.268466782407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45973.268466782407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45973.268466782407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45973.268466782407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45973.268466782407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45973.268466782407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45973.268466782407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45973.268466782407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45973.268466782407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45973.268466782407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45973.268466782407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45973.268466782407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45973.268466782407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45973.268466782407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45973.268466782407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45973.268466782407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45973.268466782407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45973.268466782407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45973.268466782407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45973.268466782407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45973.268466782407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45973.268466782407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45973.268466782407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45973.268466782407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45973.268466782407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45973.268466782407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45973.268466782407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45973.268466782407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45973.268466782407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45973.268466782407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45973.268466782407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45973.268466782407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45973.268466782407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45973.268466782407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45973.268466782407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45973.268466782407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45973.268466782407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45973.268466782407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45973.268466782407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45973.268466782407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45973.268466782407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45973.268466782407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45973.268466782407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45973.268466782407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45973.268466782407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45973.268466782407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45973.268466782407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45973.268466782407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45973.268466782407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45973.268466782407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45973.268466782407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45973.268466782407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45973.268466782407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45973.268466782407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45973.268466782407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45973.268466782407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45973.268466782407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45973.268466782407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45973.268466782407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45973.268466782407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45973.268466782407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45973.268466782407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45973.268466782407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45973.268466782407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45973.268466782407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45973.268466782407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45973.268466782407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45973.268466782407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45973.268466782407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45973.268466782407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45973.268466782407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45973.268466782407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45973.268466782407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45973.268466782407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45973.268466782407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45973.268466782407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45973.268466782407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45973.268466782407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45973.268466782407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45973.268466782407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45973.268466782407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45973.268466782407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45973.268466782407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45973.268466782407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45973.268466782407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45973.268466782407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45973.268466782407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45973.268466782407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45973.268466782407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45973.268466782407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45973.268466782407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45973.268466782407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45973.268466782407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45973.268466782407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45973.268466782407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45973.268466782407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45973.268466782407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45973.268466782407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45973.268466782407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45973.268466782407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45973.268466782407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45973.268466782407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45973.268466782407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45973.268466782407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45973.268466782407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45973.268466782407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45973.268466782407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45973.268466782407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45973.268466782407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45973.268466782407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45973.268466782407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45973.268466782407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45973.268466782407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45973.268466782407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45973.268466782407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45973.268466782407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45973.268466782407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45973.268466782407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45973.268466782407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45973.268466782407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45973.268466782407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45973.268466782407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45973.268466782407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45973.268466782407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45973.268466782407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45973.268466782407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45973.268466782407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45973.268466782407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45973.268466782407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45973.268466782407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45973.268466782407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45973.268466782407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45973.268466782407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45973.268466782407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45973.268466782407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45973.268466782407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45973.268466782407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45973.268466782407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45973.268466782407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45973.268466782407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45973.268466782407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45973.268466782407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45973.268466782407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45973.268466782407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45973.268466782407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45973.268466782407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45973.268466782407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45973.268466782407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45973.268466782407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45973.268466782407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45973.268466782407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45973.268466782407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45973.268466782407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45973.268466782407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45973.268466782407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45973.268466782407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45973.268466782407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45973.268466782407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45973.268466782407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45973.268466782407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45973.268466782407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45973.268466782407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45973.268466782407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45973.268466782407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45973.268466782407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45973.268466782407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45973.268466782407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45973.268466782407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45973.268466782407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45973.268466782407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45973.268466782407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45973.268466782407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45973.268466782407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45973.268466782407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45973.268466782407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45973.268466782407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45973.268466782407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45973.268466782407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45973.268466782407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45973.268466782407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45973.268466782407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45973.268466782407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45973.268466782407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45973.268466782407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45973.268466782407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45973.268466782407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45973.268466782407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45973.268466782407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45973.268466782407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45973.268466782407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45973.268466782407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45973.268466782407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45973.268466782407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45973.268466782407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45973.268466782407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45973.268466782407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45973.268466782407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45973.268466782407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45973.268466782407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45973.268466782407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45973.268466782407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45973.268466782407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45973.268466782407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45973.268466782407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45973.268466782407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45973.268466782407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45973.268466782407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45973.268466782407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45973.268466782407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45973.268466782407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45973.268466782407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45973.268466782407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45973.268466782407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45973.268466782407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45973.268466782407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45973.268466782407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45973.268466782407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45973.268466782407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45973.268466782407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45973.268466782407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45973.268466782407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45973.268466782407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45973.268466782407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45973.268466782407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45973.268466782407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45973.268466782407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45973.268466782407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45973.268466782407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45973.268466782407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45973.268466782407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45973.268466782407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45973.268466782407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45973.268466782407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45973.268466782407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45973.268466782407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45973.268466782407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45973.268466782407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45973.268466782407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45973.268466782407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45973.268466782407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45973.268466782407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45973.268466782407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45973.268466782407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45973.268466782407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45973.268466782407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45973.268466782407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45973.268466782407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45973.268466782407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45973.268466782407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45973.268466782407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45973.268466782407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45973.268466782407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45973.268466782407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45973.268466782407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45973.268466782407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45973.268466782407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45973.268466782407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45973.268466782407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45973.268466782407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45973.268466782407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45973.268466782407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45973.268466782407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45973.268466782407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45973.268466782407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45973.268466782407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45973.268466782407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45973.268466782407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45973.268466782407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45973.268466782407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45973.268466782407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45973.268466782407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45973.268466782407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45973.268466782407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45973.268466782407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45973.268466782407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45973.268466782407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45973.268466782407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45973.268466782407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45973.268466782407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45973.268466782407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45973.268466782407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45973.268466782407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45973.268466782407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45973.268466782407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45973.268466782407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45973.268466782407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45973.268466782407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45973.268466782407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45973.268466782407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45973.268466782407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45973.268466782407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45973.268466782407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45973.268466782407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45973.268466782407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45973.268466782407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45973.268466782407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45973.268466782407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45973.268466782407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45973.268466782407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45973.268466782407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45973.268466782407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45973.268466782407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45973.268466782407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45973.268466782407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45973.268466782407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45973.268466782407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45973.268466782407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45973.268466782407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45973.268466782407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45973.268466782407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45973.268466782407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45973.268466782407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45973.268466782407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45973.268466782407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45973.268466782407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45973.268466782407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45973.268466782407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45973.268466782407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45973.268466782407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45973.268466782407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45973.268466782407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45973.268466782407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45973.268466782407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45973.268466782407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45973.268466782407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45973.268466782407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45973.268466782407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45973.268466782407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45973.268466782407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45973.268466782407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45973.268466782407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45973.268466782407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45973.268466782407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45973.268466782407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45973.268466782407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45973.268466782407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45973.268466782407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45973.268466782407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45973.268466782407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45973.268466782407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45973.268466782407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45973.268466782407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45973.268466782407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45973.268466782407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45973.268466782407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45973.268466782407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45973.268466782407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45973.268466782407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45973.268466782407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45973.268466782407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45973.268466782407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45973.268466782407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45973.268466782407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45973.268466782407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45973.268466782407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45973.268466782407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45973.268466782407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45973.268466782407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45973.268466782407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45973.268466782407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45973.268466782407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45973.268466782407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45973.268466782407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45973.268466782407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45973.268466782407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45973.268466782407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45973.268466782407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45973.268466782407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45973.268466782407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45973.268466782407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45973.268466782407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45973.268466782407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45973.268466782407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45973.268466782407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45973.268466782407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45973.268466782407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45973.268466782407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45973.268466782407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45973.268466782407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45973.268466782407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45973.268466782407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45973.268466782407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45973.268466782407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45973.268466782407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45973.268466782407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45973.268466782407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45973.268466782407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45973.268466782407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45973.268466782407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45973.268466782407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45973.268466782407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45973.268466782407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45973.268466782407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45973.268466782407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45973.268466782407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45973.268466782407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45973.268466782407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45973.268466782407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45973.268466782407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45973.268466782407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45973.268466782407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45973.268466782407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45973.268466782407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45973.268466782407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45973.268466782407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45973.268466782407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45973.268466782407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45973.268466782407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45973.268466782407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45973.268466782407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45973.268466782407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45973.268466782407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45973.268466782407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45973.268466782407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45973.268466782407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45973.268466782407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45973.268466782407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45973.268466782407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45973.268466782407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45973.268466782407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45973.268466782407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45973.268466782407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45973.268466782407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45973.268466782407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45973.268466782407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45973.268466782407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45973.268466782407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45973.268466782407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45973.268466782407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45973.268466782407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45973.268466782407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45973.268466782407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45973.268466782407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45973.268466782407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45973.268466782407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45973.268466782407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45973.268466782407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45973.268466782407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45973.268466782407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45973.268466782407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45973.268466782407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45973.268466782407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45973.268466782407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45973.268466782407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45973.268466782407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45973.268466782407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45973.268466782407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45973.268466782407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45973.268466782407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45973.268466782407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45973.268466782407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45973.268466782407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45973.268466782407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45973.268466782407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45973.268466782407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45973.268466782407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45973.268466782407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45973.268466782407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45973.268466782407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45973.268466782407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45973.268466782407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45973.268466782407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45973.268466782407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45973.268466782407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45973.268466782407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45973.268466782407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45973.268466782407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45973.268466782407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45973.268466782407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45973.268466782407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45973.268466782407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45973.268466782407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45973.268466782407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45973.268466782407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45973.268466782407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45973.268466782407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45973.268466782407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45973.268466782407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45973.268466782407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45973.268466782407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45973.268466782407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45973.268466782407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45973.268466782407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45973.268466782407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45973.268466782407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45973.268466782407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45973.268466782407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45973.268466782407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45973.268466782407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45973.268466782407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45973.268466782407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45973.268466782407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45973.268466782407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45973.268466782407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45973.268466782407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45973.268466782407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45973.268466782407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45973.268466782407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45973.268466782407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45973.268466782407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269.78774918981071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39111</v>
      </c>
      <c r="E3" s="95" t="s">
        <v>39021</v>
      </c>
      <c r="F3" s="96">
        <v>45973.154166666667</v>
      </c>
      <c r="G3" s="97">
        <f ca="1">IFERROR(NOW()-F3,"")</f>
        <v>0.11430011573975207</v>
      </c>
      <c r="H3" s="96">
        <v>45973.011620370373</v>
      </c>
      <c r="I3" s="135" t="str">
        <f>IFERROR(VLOOKUP(D3,DB!A:F,6,0),"")</f>
        <v>Generator-SG</v>
      </c>
      <c r="J3" s="135">
        <f>IFERROR(VLOOKUP(D3,DB!A:G,7,0),"")</f>
        <v>0</v>
      </c>
      <c r="K3" s="98" t="s">
        <v>39112</v>
      </c>
      <c r="L3" s="92" t="str">
        <f>IFERROR(VLOOKUP(D3,DB!A:I,9,0),"")</f>
        <v>Latis</v>
      </c>
    </row>
    <row r="4" spans="1:16" ht="15" customHeight="1">
      <c r="A4" s="135"/>
      <c r="B4" s="135" t="str">
        <f>IFERROR(VLOOKUP(D4,DB!A:K,11,0),"")</f>
        <v/>
      </c>
      <c r="C4" s="94"/>
      <c r="D4" s="92"/>
      <c r="E4" s="95"/>
      <c r="F4" s="96"/>
      <c r="G4" s="97">
        <f ca="1">IFERROR(NOW()-F4,"")</f>
        <v>45973.268466782407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45973.268466782407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45973.268466782407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45973.268466782407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45973.268466782407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45973.268466782407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45973.268466782407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45973.268466782407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45973.268466782407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45973.268466782407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45973.268466782407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45973.268466782407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45973.268466782407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45973.268466782407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45973.268466782407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45973.268466782407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45973.268466782407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45973.268466782407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45973.268466782407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45973.268466782407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45973.268466782407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45973.268466782407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45973.268466782407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45973.268466782407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45973.268466782407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45973.268466782407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45973.268466782407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45973.268466782407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45973.268466782407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45973.268466782407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45973.268466782407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45973.268466782407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45973.268466782407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45973.268466782407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45973.268466782407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45973.268466782407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45973.268466782407</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45973.268466782407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45973.268466782407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45973.268466782407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45973.268466782407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45973.268466782407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45973.268466782407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45973.268466782407</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81.436406597218593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47.079589467590267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28" ca="1" si="1">IFERROR(NOW()-F4,"")</f>
        <v>24.607355671294499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37372</v>
      </c>
      <c r="E6" s="124" t="s">
        <v>39021</v>
      </c>
      <c r="F6" s="125">
        <v>45972.737916666665</v>
      </c>
      <c r="G6" s="126">
        <f t="shared" ca="1" si="1"/>
        <v>0.53055011574178934</v>
      </c>
      <c r="H6" s="125">
        <v>45972.721944444442</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45973.268466782407</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45973.268466782407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45973.268466782407</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45973.268466782407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45973.268466782407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45973.268466782407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45973.268466782407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45973.268466782407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45973.268466782407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45973.268466782407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45973.268466782407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45973.268466782407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45973.268466782407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45973.268466782407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45973.268466782407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45973.268466782407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45973.268466782407</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45973.268466782407</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45973.268466782407</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45973.268466782407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45973.268466782407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45973.268466782407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45973.268466782407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45973.268466782407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45973.268466782407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45973.268466782407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45973.268466782407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45973.268466782407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45973.268466782407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45973.268466782407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45973.268466782407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45973.268466782407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45973.268466782407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45973.268466782407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45973.268466782407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45973.268466782407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45973.268466782407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45973.268466782407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45973.268466782407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45973.268466782407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45973.268466782407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45973.268466782407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45973.268466782407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45973.268466782407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45973.268466782407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45973.268466782407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45973.268466782407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45973.268466782407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45973.268466782407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45973.268466782407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45973.268466782407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45973.268466782407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45973.268466782407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45973.268466782407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45973.268466782407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45973.268466782407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45973.268466782407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45973.268466782407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45973.268466782407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45973.268466782407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45973.268466782407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45973.268466782407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45973.268466782407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45973.268466782407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45973.268466782407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45973.268466782407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45973.268466782407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45973.268466782407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45973.268466782407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45973.268466782407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45973.268466782407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45973.268466782407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45973.268466782407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45973.268466782407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45973.268466782407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45973.268466782407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45973.268466782407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45973.268466782407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45973.268466782407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45973.268466782407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45973.268466782407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45973.268466782407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45973.268466782407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45973.268466782407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45973.268466782407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45973.268466782407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45973.268466782407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45973.268466782407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45973.268466782407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45973.268466782407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45973.268466782407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45973.268466782407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45973.268466782407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45973.268466782407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45973.268466782407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45973.268466782407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45973.268466782407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45973.268466782407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45973.268466782407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45973.268466782407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45973.268466782407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45973.268466782407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45973.268466782407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45973.268466782407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45973.268466782407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45973.268466782407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45973.268466782407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45973.268466782407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45973.268466782407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45973.268466782407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45973.268466782407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45973.268466782407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45973.268466782407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45973.268466782407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45973.268466782407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45973.268466782407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45973.268466782407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45973.268466782407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45973.268466782407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45973.268466782407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45973.268466782407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45973.268466782407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45973.268466782407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45973.268466782407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45973.268466782407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45973.268466782407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45973.268466782407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45973.268466782407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45973.268466782407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45973.268466782407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45973.268466782407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45973.268466782407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45973.268466782407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45973.268466782407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45973.268466782407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45973.268466782407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45973.268466782407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45973.268466782407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45973.268466782407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45973.268466782407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45973.268466782407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45973.268466782407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45973.268466782407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45973.268466782407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45973.268466782407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45973.268466782407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45973.268466782407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45973.268466782407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45973.268466782407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45973.268466782407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45973.268466782407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45973.268466782407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45973.268466782407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45973.268466782407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45973.268466782407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45973.268466782407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45973.268466782407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45973.268466782407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45973.268466782407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45973.268466782407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45973.268466782407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45973.268466782407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45973.268466782407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45973.268466782407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45973.268466782407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45973.268466782407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45973.268466782407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45973.268466782407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45973.268466782407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45973.268466782407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45973.268466782407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45973.268466782407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45973.268466782407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45973.268466782407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45973.268466782407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45973.268466782407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45973.268466782407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45973.268466782407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45973.268466782407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45973.268466782407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45973.268466782407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45973.268466782407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45973.268466782407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45973.268466782407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45973.268466782407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45973.268466782407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45973.268466782407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45973.268466782407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45973.268466782407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45973.268466782407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45973.268466782407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45973.268466782407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45973.268466782407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45973.268466782407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45973.268466782407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45973.268466782407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45973.268466782407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45973.268466782407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45973.268466782407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45973.268466782407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45973.268466782407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45973.268466782407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45973.268466782407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45973.268466782407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45973.268466782407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45973.268466782407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45973.268466782407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45973.268466782407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45973.268466782407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45973.268466782407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45973.268466782407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45973.268466782407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45973.268466782407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45973.268466782407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45973.268466782407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45973.268466782407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45973.268466782407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45973.268466782407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45973.268466782407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45973.268466782407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45973.268466782407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45973.268466782407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45973.268466782407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45973.268466782407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45973.268466782407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45973.268466782407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45973.268466782407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45973.268466782407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45973.268466782407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45973.268466782407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45973.268466782407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45973.268466782407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45973.268466782407</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37249</v>
      </c>
      <c r="E2" s="124" t="s">
        <v>39021</v>
      </c>
      <c r="F2" s="143">
        <v>45972.832800925928</v>
      </c>
      <c r="G2" s="105">
        <f t="shared" ref="G2:G64" ca="1" si="0">IFERROR(NOW()-F2,"-")</f>
        <v>0.43566585647931788</v>
      </c>
      <c r="H2" s="143">
        <v>45972.827187499999</v>
      </c>
      <c r="I2" s="141" t="str">
        <f>IFERROR(VLOOKUP(D2,DB!A:F,6,0),"")</f>
        <v>Generator-SG</v>
      </c>
      <c r="J2" s="141" t="str">
        <f>IFERROR(VLOOKUP(D2,DB!A:G,7,0),"")</f>
        <v>Vandalized</v>
      </c>
      <c r="K2" s="144" t="s">
        <v>39124</v>
      </c>
      <c r="L2" s="145" t="str">
        <f>IFERROR(VLOOKUP(D2,DB!A:I,9,0),"")</f>
        <v>Latis</v>
      </c>
    </row>
    <row r="3" spans="1:16382" ht="31.5" customHeight="1">
      <c r="A3" s="156" t="s">
        <v>39125</v>
      </c>
      <c r="B3" s="141" t="str">
        <f>IFERROR(VLOOKUP(D3,DB!A:K,11,0),"")</f>
        <v>R6</v>
      </c>
      <c r="C3" s="142">
        <v>1</v>
      </c>
      <c r="D3" s="141" t="s">
        <v>35127</v>
      </c>
      <c r="E3" s="124" t="s">
        <v>39021</v>
      </c>
      <c r="F3" s="157">
        <v>45973.265497685185</v>
      </c>
      <c r="G3" s="105">
        <f t="shared" ca="1" si="0"/>
        <v>2.9690972223761491E-3</v>
      </c>
      <c r="H3" s="143"/>
      <c r="I3" s="141" t="str">
        <f>IFERROR(VLOOKUP(D3,DB!A:F,6,0),"")</f>
        <v>SCECO</v>
      </c>
      <c r="J3" s="141" t="str">
        <f>IFERROR(VLOOKUP(D3,DB!A:G,7,0),"")</f>
        <v>Vandalized</v>
      </c>
      <c r="K3" s="144"/>
      <c r="L3" s="145" t="str">
        <f>IFERROR(VLOOKUP(D3,DB!A:I,9,0),"")</f>
        <v>Latis</v>
      </c>
    </row>
    <row r="4" spans="1:16382" ht="31.5" customHeight="1">
      <c r="A4" s="140"/>
      <c r="B4" s="141" t="str">
        <f>IFERROR(VLOOKUP(D4,DB!A:K,11,0),"")</f>
        <v/>
      </c>
      <c r="C4" s="142"/>
      <c r="D4" s="141"/>
      <c r="E4" s="124"/>
      <c r="F4" s="143"/>
      <c r="G4" s="105">
        <f t="shared" ca="1" si="0"/>
        <v>45973.268466782407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45973.268466782407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45973.268466782407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45973.268466782407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45973.268466782407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45973.268466782407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45973.268466782407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45973.268466782407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45973.268466782407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45973.268466782407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45973.268466782407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45973.268466782407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45973.268466782407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45973.268466782407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45973.268466782407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45973.268466782407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45973.268466782407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45973.268466782407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45973.268466782407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45973.268466782407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45973.268466782407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45973.268466782407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45973.268466782407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45973.268466782407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45973.268466782407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45973.268466782407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45973.268466782407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45973.268466782407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45973.268466782407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45973.268466782407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45973.268466782407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45973.268466782407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45973.268466782407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45973.268466782407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45973.268466782407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45973.268466782407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45973.268466782407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45973.268466782407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45973.268466782407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45973.268466782407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45973.268466782407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45973.268466782407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45973.268466782407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45973.268466782407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45973.268466782407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45973.268466782407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45973.268466782407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45973.268466782407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45973.268466782407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45973.268466782407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45973.268466782407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45973.268466782407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45973.268466782407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45973.268466782407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45973.268466782407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45973.268466782407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45973.268466782407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45973.268466782407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45973.268466782407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45973.268466782407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45973.268466782407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45973.268466782407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45973.268466782407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45973.268466782407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45973.268466782407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45973.268466782407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45973.268466782407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45973.268466782407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45973.268466782407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45973.268466782407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45973.268466782407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45973.268466782407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45973.268466782407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45973.268466782407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45973.268466782407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45973.268466782407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45973.268466782407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45973.268466782407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45973.268466782407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45973.268466782407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45973.268466782407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45973.268466782407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45973.268466782407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45973.268466782407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45973.268466782407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45973.268466782407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45973.268466782407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45973.268466782407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45973.268466782407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45973.268466782407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45973.268466782407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45973.268466782407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45973.268466782407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45973.268466782407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45973.268466782407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45973.268466782407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45973.268466782407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45973.268466782407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45973.268466782407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45973.268466782407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45973.268466782407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45973.268466782407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45973.268466782407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45973.268466782407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45973.268466782407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45973.268466782407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45973.268466782407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45973.268466782407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45973.268466782407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45973.268466782407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45973.268466782407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45973.268466782407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45973.268466782407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45973.268466782407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45973.268466782407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45973.268466782407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45973.268466782407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45973.268466782407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45973.268466782407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45973.268466782407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45973.268466782407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45973.268466782407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45973.268466782407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45973.268466782407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45973.268466782407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45973.268466782407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45973.268466782407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45973.268466782407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45973.268466782407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45973.268466782407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45973.268466782407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45973.268466782407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45973.268466782407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45973.268466782407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45973.268466782407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45973.268466782407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45973.268466782407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45973.268466782407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45973.268466782407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45973.268466782407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45973.268466782407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45973.268466782407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45973.268466782407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45973.268466782407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45973.268466782407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45973.268466782407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45973.268466782407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45973.268466782407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45973.268466782407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45973.268466782407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45973.268466782407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45973.268466782407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45973.268466782407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45973.268466782407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45973.268466782407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45973.268466782407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45973.268466782407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45973.268466782407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45973.268466782407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2025-11-12T03:26:38Z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