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30" documentId="120_S{2AC9BD13-BADA-5192-A53E-5A8FF88502F6}" xr6:coauthVersionLast="47" xr6:coauthVersionMax="47" xr10:uidLastSave="{C08851B7-F2B6-4D58-831D-18FD47EB7FED}"/>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<sst xmlns="http://schemas.openxmlformats.org/spreadsheetml/2006/main" count="181609" uniqueCount="39219">
  <si>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</si>
  <si>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</si>
  <si>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</si>
  <si>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</si>
  <si>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</si>
  <si>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</si>
  <si>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</si>
  <si>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</si>
  <si>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</si>
  <si>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</si>
  <si>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</si>
  <si>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</si>
  <si>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</si>
  <si>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</si>
  <si>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</si>
  <si>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</si>
  <si>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</si>
  <si>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</si>
  <si>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</si>
  <si>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</si>
  <si>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</si>
  <si>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</si>
  <si>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</si>
  <si>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</si>
  <si>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</si>
  <si>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</si>
  <si>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</si>
  <si>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</si>
  <si>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</si>
  <si>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</si>
  <si>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</si>
  <si>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</si>
  <si>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</si>
  <si>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</si>
  <si>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</si>
  <si>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</si>
  <si>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</si>
  <si>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</si>
  <si>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</si>
  <si>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</si>
  <si>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</si>
  <si>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</si>
  <si>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</si>
  <si>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</si>
  <si>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</si>
  <si>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</si>
  <si>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</si>
  <si>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</si>
  <si>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</si>
  <si>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</si>
  <si>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</si>
  <si>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</si>
  <si>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</si>
  <si>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</si>
  <si>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</si>
  <si>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</si>
  <si>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</si>
  <si>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</si>
  <si>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</si>
  <si>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</si>
  <si>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</si>
  <si>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</si>
  <si>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</si>
  <si>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</si>
  <si>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</si>
  <si>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</si>
  <si>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</si>
  <si>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</si>
  <si>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</si>
  <si>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</si>
  <si>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</si>
  <si>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</si>
  <si>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</si>
  <si>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</si>
  <si>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</si>
  <si>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</si>
  <si>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</si>
  <si>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</si>
  <si>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</si>
  <si>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</si>
  <si>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</si>
  <si>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</si>
  <si>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</si>
  <si>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</si>
  <si>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</si>
  <si>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</si>
  <si>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</si>
  <si>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</si>
  <si>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</si>
  <si>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</si>
  <si>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</si>
  <si>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</si>
  <si>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</si>
  <si>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</si>
  <si>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</si>
  <si>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</si>
  <si>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</si>
  <si>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</si>
  <si>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</si>
  <si>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</si>
  <si>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</si>
  <si>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</si>
  <si>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</si>
  <si>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</si>
  <si>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</si>
  <si>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</si>
  <si>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</si>
  <si>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</si>
  <si>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</si>
  <si>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</si>
  <si>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</si>
  <si>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</si>
  <si>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</si>
  <si>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</si>
  <si>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</si>
  <si>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</si>
  <si>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</si>
  <si>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</si>
  <si>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</si>
  <si>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</si>
  <si>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</si>
  <si>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</si>
  <si>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</si>
  <si>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</si>
  <si>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</si>
  <si>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</si>
  <si>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</si>
  <si>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</si>
  <si>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</si>
  <si>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</si>
  <si>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</si>
  <si>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</si>
  <si>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</si>
  <si>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</si>
  <si>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</si>
  <si>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</si>
  <si>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</si>
  <si>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</si>
  <si>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</si>
  <si>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</si>
  <si>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</si>
  <si>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</si>
  <si>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</si>
  <si>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</si>
  <si>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</si>
  <si>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</si>
  <si>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</si>
  <si>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</si>
  <si>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</si>
  <si>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</si>
  <si>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</si>
  <si>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</si>
  <si>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</si>
  <si>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</si>
  <si>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</si>
  <si>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</si>
  <si>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</si>
  <si>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</si>
  <si>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</si>
  <si>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</si>
  <si>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</si>
  <si>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</si>
  <si>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</si>
  <si>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</si>
  <si>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</si>
  <si>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</si>
  <si>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</si>
  <si>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</si>
  <si>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</si>
  <si>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</si>
  <si>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</si>
  <si>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</si>
  <si>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</si>
  <si>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</si>
  <si>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</si>
  <si>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</si>
  <si>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</si>
  <si>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</si>
  <si>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</si>
  <si>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</si>
  <si>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</si>
  <si>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</si>
  <si>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</si>
  <si>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</si>
  <si>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</si>
  <si>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</si>
  <si>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</si>
  <si>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</si>
  <si>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</si>
  <si>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</si>
  <si>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</si>
  <si>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</si>
  <si>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</si>
  <si>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</si>
  <si>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</si>
  <si>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</si>
  <si>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</si>
  <si>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</si>
  <si>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</si>
  <si>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</si>
  <si>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</si>
  <si>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</si>
  <si>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</si>
  <si>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</si>
  <si>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</si>
  <si>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</si>
  <si>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</si>
  <si>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</si>
  <si>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</si>
  <si>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</si>
  <si>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</si>
  <si>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</si>
  <si>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</si>
  <si>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</si>
  <si>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</si>
  <si>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</si>
  <si>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</si>
  <si>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</si>
  <si>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</si>
  <si>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</si>
  <si>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</si>
  <si>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</si>
  <si>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</si>
  <si>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</si>
  <si>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</si>
  <si>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</si>
  <si>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</si>
  <si>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</si>
  <si>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</si>
  <si>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</si>
  <si>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</si>
  <si>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</si>
  <si>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</si>
  <si>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</si>
  <si>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</si>
  <si>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</si>
  <si>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</si>
  <si>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</si>
  <si>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</si>
  <si>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</si>
  <si>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</si>
  <si>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</si>
  <si>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</si>
  <si>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</si>
  <si>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</si>
  <si>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</si>
  <si>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</si>
  <si>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</si>
  <si>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</si>
  <si>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</si>
  <si>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</si>
  <si>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</si>
  <si>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</si>
  <si>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</si>
  <si>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</si>
  <si>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</si>
  <si>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</si>
  <si>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</si>
  <si>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</si>
  <si>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</si>
  <si>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</si>
  <si>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</si>
  <si>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</si>
  <si>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</si>
  <si>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</si>
  <si>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</si>
  <si>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</si>
  <si>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</si>
  <si>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</si>
  <si>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</si>
  <si>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</si>
  <si>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</si>
  <si>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</si>
  <si>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</si>
  <si>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</si>
  <si>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</si>
  <si>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</si>
  <si>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</si>
  <si>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</si>
  <si>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</si>
  <si>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</si>
  <si>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</si>
  <si>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</si>
  <si>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</si>
  <si>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</si>
  <si>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</si>
  <si>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</si>
  <si>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</si>
  <si>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</si>
  <si>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</si>
  <si>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</si>
  <si>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</si>
  <si>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</si>
  <si>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</si>
  <si>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</si>
  <si>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</si>
  <si>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</si>
  <si>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</si>
  <si>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</si>
  <si>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</si>
  <si>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</si>
  <si>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</si>
  <si>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</si>
  <si>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</si>
  <si>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</si>
  <si>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</si>
  <si>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</si>
  <si>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</si>
  <si>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</si>
  <si>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</si>
  <si>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</si>
  <si>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</si>
  <si>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</si>
  <si>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</si>
  <si>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</si>
  <si>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</si>
  <si>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</si>
  <si>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</si>
  <si>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</si>
  <si>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</si>
  <si>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</si>
  <si>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</si>
  <si>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</si>
  <si>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</si>
  <si>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</si>
  <si>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</si>
  <si>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</si>
  <si>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</si>
  <si>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</si>
  <si>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</si>
  <si>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</si>
  <si>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</si>
  <si>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</si>
  <si>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</si>
  <si>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</si>
  <si>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</si>
  <si>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</si>
  <si>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</si>
  <si>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</si>
  <si>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</si>
  <si>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</si>
  <si>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</si>
  <si>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</si>
  <si>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</si>
  <si>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</si>
  <si>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</si>
  <si>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</si>
  <si>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</si>
  <si>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</si>
  <si>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</si>
  <si>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</si>
  <si>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</si>
  <si>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</si>
  <si>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</si>
  <si>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</si>
  <si>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</si>
  <si>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</si>
  <si>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</si>
  <si>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</si>
  <si>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</si>
  <si>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</si>
  <si>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</si>
  <si>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</si>
  <si>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</si>
  <si>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</si>
  <si>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</si>
  <si>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</si>
  <si>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</si>
  <si>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</si>
  <si>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</si>
  <si>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</si>
  <si>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</si>
  <si>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</si>
  <si>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</si>
  <si>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</si>
  <si>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</si>
  <si>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</si>
  <si>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</si>
  <si>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</si>
  <si>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</si>
  <si>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</si>
  <si>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</si>
  <si>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</si>
  <si>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</si>
  <si>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</si>
  <si>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</si>
  <si>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</si>
  <si>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</si>
  <si>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</si>
  <si>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</si>
  <si>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</si>
  <si>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</si>
  <si>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</si>
  <si>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</si>
  <si>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</si>
  <si>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</si>
  <si>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</si>
  <si>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</si>
  <si>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</si>
  <si>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</si>
  <si>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</si>
  <si>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</si>
  <si>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</si>
  <si>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</si>
  <si>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</si>
  <si>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</si>
  <si>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</si>
  <si>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</si>
  <si>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</si>
  <si>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</si>
  <si>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</si>
  <si>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</si>
  <si>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</si>
  <si>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</si>
  <si>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</si>
  <si>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</si>
  <si>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</si>
  <si>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</si>
  <si>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</si>
  <si>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</si>
  <si>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</si>
  <si>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</si>
  <si>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</si>
  <si>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</si>
  <si>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</si>
  <si>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</si>
  <si>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</si>
  <si>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</si>
  <si>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</si>
  <si>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</si>
  <si>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</si>
  <si>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</si>
  <si>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</si>
  <si>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</si>
  <si>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</si>
  <si>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</si>
  <si>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</si>
  <si>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</si>
  <si>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</si>
  <si>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</si>
  <si>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</si>
  <si>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</si>
  <si>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</si>
  <si>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</si>
  <si>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</si>
  <si>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</si>
  <si>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</si>
  <si>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</si>
  <si>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</si>
  <si>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</si>
  <si>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</si>
  <si>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</si>
  <si>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</si>
  <si>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</si>
  <si>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</si>
  <si>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</si>
  <si>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</si>
  <si>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</si>
  <si>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</si>
  <si>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</si>
  <si>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</si>
  <si>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</si>
  <si>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</si>
  <si>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</si>
  <si>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</si>
  <si>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</si>
  <si>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</si>
  <si>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</si>
  <si>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</si>
  <si>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</si>
  <si>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</si>
  <si>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</si>
  <si>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</si>
  <si>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</si>
  <si>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</si>
  <si>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</si>
  <si>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</si>
  <si>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</si>
  <si>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</si>
  <si>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</si>
  <si>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</si>
  <si>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</si>
  <si>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</si>
  <si>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</si>
  <si>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</si>
  <si>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</si>
  <si>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</si>
  <si>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</si>
  <si>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</si>
  <si>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</si>
  <si>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</si>
  <si>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</si>
  <si>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</si>
  <si>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</si>
  <si>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</si>
  <si>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</si>
  <si>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</si>
  <si>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</si>
  <si>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</si>
  <si>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</si>
  <si>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</si>
  <si>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</si>
  <si>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</si>
  <si>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</si>
  <si>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</si>
  <si>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</si>
  <si>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</si>
  <si>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</si>
  <si>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</si>
  <si>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</si>
  <si>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</si>
  <si>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</si>
  <si>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</si>
  <si>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</si>
  <si>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</si>
  <si>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</si>
  <si>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</si>
  <si>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</si>
  <si>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</si>
  <si>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</si>
  <si>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</si>
  <si>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</si>
  <si>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</si>
  <si>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</si>
  <si>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</si>
  <si>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</si>
  <si>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</si>
  <si>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</si>
  <si>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</si>
  <si>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</si>
  <si>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</si>
  <si>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</si>
  <si>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</si>
  <si>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</si>
  <si>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</si>
  <si>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</si>
  <si>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</si>
  <si>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</si>
  <si>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</si>
  <si>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</si>
  <si>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</si>
  <si>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</si>
  <si>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</si>
  <si>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</si>
  <si>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</si>
  <si>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</si>
  <si>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</si>
  <si>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</si>
  <si>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</si>
  <si>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</si>
  <si>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</si>
  <si>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</si>
  <si>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</si>
  <si>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</si>
  <si>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</si>
  <si>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</si>
  <si>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</si>
  <si>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</si>
  <si>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</si>
  <si>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</si>
  <si>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</si>
  <si>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</si>
  <si>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</si>
  <si>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</si>
  <si>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</si>
  <si>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</si>
  <si>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</si>
  <si>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</si>
  <si>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</si>
  <si>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</si>
  <si>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</si>
  <si>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</si>
  <si>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</si>
  <si>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</si>
  <si>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</si>
  <si>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</si>
  <si>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</si>
  <si>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</si>
  <si>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</si>
  <si>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</si>
  <si>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</si>
  <si>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</si>
  <si>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</si>
  <si>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</si>
  <si>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</si>
  <si>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</si>
  <si>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</si>
  <si>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</si>
  <si>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</si>
  <si>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</si>
  <si>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</si>
  <si>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</si>
  <si>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</si>
  <si>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</si>
  <si>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</si>
  <si>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</si>
  <si>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</si>
  <si>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</si>
  <si>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</si>
  <si>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</si>
  <si>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</si>
  <si>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</si>
  <si>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</si>
  <si>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</si>
  <si>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</si>
  <si>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</si>
  <si>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</si>
  <si>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</si>
  <si>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</si>
  <si>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</si>
  <si>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</si>
  <si>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</si>
  <si>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</si>
  <si>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</si>
  <si>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</si>
  <si>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</si>
  <si>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</si>
  <si>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</si>
  <si>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</si>
  <si>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</si>
  <si>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</si>
  <si>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</si>
  <si>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</si>
  <si>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</si>
  <si>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</si>
  <si>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</si>
  <si>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</si>
  <si>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</si>
  <si>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</si>
  <si>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</si>
  <si>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</si>
  <si>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</si>
  <si>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</si>
  <si>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</si>
  <si>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</si>
  <si>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</si>
  <si>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</si>
  <si>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</si>
  <si>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</si>
  <si>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</si>
  <si>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</si>
  <si>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</si>
  <si>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</si>
  <si>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</si>
  <si>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</si>
  <si>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</si>
  <si>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</si>
  <si>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</si>
  <si>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</si>
  <si>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</si>
  <si>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</si>
  <si>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</si>
  <si>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</si>
  <si>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</si>
  <si>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</si>
  <si>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</si>
  <si>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</si>
  <si>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</si>
  <si>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</si>
  <si>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</si>
  <si>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</si>
  <si>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</si>
  <si>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</si>
  <si>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</si>
  <si>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</si>
  <si>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</si>
  <si>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</si>
  <si>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</si>
  <si>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</si>
  <si>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</si>
  <si>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</si>
  <si>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</si>
  <si>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</si>
  <si>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</si>
  <si>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</si>
  <si>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</si>
  <si>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</si>
  <si>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</si>
  <si>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</si>
  <si>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</si>
  <si>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</si>
  <si>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</si>
  <si>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</si>
  <si>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</si>
  <si>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</si>
  <si>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</si>
  <si>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</si>
  <si>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</si>
  <si>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</si>
  <si>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</si>
  <si>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</si>
  <si>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</si>
  <si>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</si>
  <si>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</si>
  <si>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</si>
  <si>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</si>
  <si>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</si>
  <si>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</si>
  <si>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</si>
  <si>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</si>
  <si>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</si>
  <si>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</si>
  <si>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</si>
  <si>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</si>
  <si>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</si>
  <si>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</si>
  <si>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</si>
  <si>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</si>
  <si>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</si>
  <si>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</si>
  <si>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</si>
  <si>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</si>
  <si>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</si>
  <si>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</si>
  <si>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</si>
  <si>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</si>
  <si>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</si>
  <si>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</si>
  <si>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</si>
  <si>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</si>
  <si>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</si>
  <si>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</si>
  <si>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</si>
  <si>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</si>
  <si>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</si>
  <si>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</si>
  <si>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</si>
  <si>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</si>
  <si>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</si>
  <si>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</si>
  <si>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</si>
  <si>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</si>
  <si>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</si>
  <si>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</si>
  <si>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</si>
  <si>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</si>
  <si>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</si>
  <si>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</si>
  <si>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</si>
  <si>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</si>
  <si>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</si>
  <si>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</si>
  <si>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</si>
  <si>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</si>
  <si>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</si>
  <si>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</si>
  <si>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</si>
  <si>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</si>
  <si>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</si>
  <si>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</si>
  <si>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</si>
  <si>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</si>
  <si>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</si>
  <si>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</si>
  <si>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</si>
  <si>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</si>
  <si>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</si>
  <si>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</si>
  <si>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</si>
  <si>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</si>
  <si>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</si>
  <si>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</si>
  <si>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</si>
  <si>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</si>
  <si>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</si>
  <si>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</si>
  <si>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</si>
  <si>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</si>
  <si>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</si>
  <si>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</si>
  <si>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</si>
  <si>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</si>
  <si>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</si>
  <si>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</si>
  <si>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</si>
  <si>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</si>
  <si>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</si>
  <si>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</si>
  <si>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</si>
  <si>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</si>
  <si>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</si>
  <si>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</si>
  <si>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</si>
  <si>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</si>
  <si>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</si>
  <si>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</si>
  <si>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</si>
  <si>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</si>
  <si>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</si>
  <si>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</si>
  <si>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</si>
  <si>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</si>
  <si>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</si>
  <si>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</si>
  <si>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</si>
  <si>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</si>
  <si>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</si>
  <si>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</si>
  <si>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</si>
  <si>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</si>
  <si>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</si>
  <si>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</si>
  <si>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</si>
  <si>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</si>
  <si>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</si>
  <si>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</si>
  <si>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</si>
  <si>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</si>
  <si>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</si>
  <si>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</si>
  <si>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</si>
  <si>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</si>
  <si>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</si>
  <si>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</si>
  <si>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</si>
  <si>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</si>
  <si>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</si>
  <si>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</si>
  <si>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</si>
  <si>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</si>
  <si>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</si>
  <si>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</si>
  <si>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</si>
  <si>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</si>
  <si>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</si>
  <si>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</si>
  <si>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</si>
  <si>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</si>
  <si>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</si>
  <si>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</si>
  <si>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</si>
  <si>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</si>
  <si>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</si>
  <si>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</si>
  <si>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</si>
  <si>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</si>
  <si>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</si>
  <si>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</si>
  <si>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</si>
  <si>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</si>
  <si>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</si>
  <si>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</si>
  <si>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</si>
  <si>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</si>
  <si>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</si>
  <si>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</si>
  <si>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</si>
  <si>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</si>
  <si>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</si>
  <si>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</si>
  <si>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</si>
  <si>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</si>
  <si>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</si>
  <si>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</si>
  <si>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</si>
  <si>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</si>
  <si>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</si>
  <si>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</si>
  <si>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</si>
  <si>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</si>
  <si>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</si>
  <si>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</si>
  <si>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</si>
  <si>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</si>
  <si>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</si>
  <si>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</si>
  <si>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</si>
  <si>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</si>
  <si>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</si>
  <si>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</si>
  <si>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</si>
  <si>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</si>
  <si>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</si>
  <si>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</si>
  <si>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</si>
  <si>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</si>
  <si>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</si>
  <si>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</si>
  <si>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</si>
  <si>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</si>
  <si>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</si>
  <si>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</si>
  <si>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</si>
  <si>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</si>
  <si>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</si>
  <si>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</si>
  <si>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</si>
  <si>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</si>
  <si>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</si>
  <si>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</si>
  <si>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</si>
  <si>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</si>
  <si>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</si>
  <si>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</si>
  <si>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</si>
  <si>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</si>
  <si>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</si>
  <si>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</si>
  <si>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</si>
  <si>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</si>
  <si>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</si>
  <si>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</si>
  <si>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</si>
  <si>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</si>
  <si>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</si>
  <si>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</si>
  <si>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</si>
  <si>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</si>
  <si>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</si>
  <si>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</si>
  <si>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</si>
  <si>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</si>
  <si>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</si>
  <si>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</si>
  <si>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</si>
  <si>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</si>
  <si>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</si>
  <si>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</si>
  <si>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</si>
  <si>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</si>
  <si>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</si>
  <si>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</si>
  <si>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</si>
  <si>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</si>
  <si>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</si>
  <si>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</si>
  <si>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</si>
  <si>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</si>
  <si>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</si>
  <si>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</si>
  <si>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</si>
  <si>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</si>
  <si>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</si>
  <si>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</si>
  <si>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</si>
  <si>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</si>
  <si>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</si>
  <si>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</si>
  <si>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</si>
  <si>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</si>
  <si>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</si>
  <si>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</si>
  <si>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</si>
  <si>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</si>
  <si>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</si>
  <si>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</si>
  <si>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</si>
  <si>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</si>
  <si>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</si>
  <si>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</si>
  <si>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</si>
  <si>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</si>
  <si>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</si>
  <si>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</si>
  <si>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</si>
  <si>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</si>
  <si>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</si>
  <si>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</si>
  <si>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</si>
  <si>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</si>
  <si>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</si>
  <si>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</si>
  <si>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</si>
  <si>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</si>
  <si>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</si>
  <si>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</si>
  <si>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</si>
  <si>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</si>
  <si>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</si>
  <si>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</si>
  <si>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</si>
  <si>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</si>
  <si>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</si>
  <si>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</si>
  <si>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</si>
  <si>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</si>
  <si>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</si>
  <si>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</si>
  <si>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</si>
  <si>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</si>
  <si>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</si>
  <si>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</si>
  <si>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</si>
  <si>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</si>
  <si>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</si>
  <si>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</si>
  <si>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</si>
  <si>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</si>
  <si>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</si>
  <si>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</si>
  <si>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</si>
  <si>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</si>
  <si>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</si>
  <si>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</si>
  <si>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</si>
  <si>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</si>
  <si>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</si>
  <si>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</si>
  <si>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</si>
  <si>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</si>
  <si>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</si>
  <si>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</si>
  <si>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</si>
  <si>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</si>
  <si>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</si>
  <si>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</si>
  <si>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</si>
  <si>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</si>
  <si>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</si>
  <si>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</si>
  <si>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</si>
  <si>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</si>
  <si>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</si>
  <si>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</si>
  <si>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</si>
  <si>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</si>
  <si>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</si>
  <si>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</si>
  <si>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</si>
  <si>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</si>
  <si>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</si>
  <si>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</si>
  <si>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</si>
  <si>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</si>
  <si>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</si>
  <si>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</si>
  <si>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</si>
  <si>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</si>
  <si>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</si>
  <si>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</si>
  <si>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</si>
  <si>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</si>
  <si>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</si>
  <si>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</si>
  <si>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</si>
  <si>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</si>
  <si>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</si>
  <si>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</si>
  <si>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</si>
  <si>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</si>
  <si>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</si>
  <si>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</si>
  <si>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</si>
  <si>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</si>
  <si>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</si>
  <si>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</si>
  <si>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</si>
  <si>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</si>
  <si>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</si>
  <si>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</si>
  <si>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</si>
  <si>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</si>
  <si>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</si>
  <si>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</si>
  <si>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</si>
  <si>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</si>
  <si>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</si>
  <si>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</si>
  <si>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</si>
  <si>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</si>
  <si>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</si>
  <si>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</si>
  <si>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</si>
  <si>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</si>
  <si>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</si>
  <si>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</si>
  <si>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</si>
  <si>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</si>
  <si>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</si>
  <si>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</si>
  <si>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</si>
  <si>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</si>
  <si>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</si>
  <si>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</si>
  <si>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</si>
  <si>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</si>
  <si>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</si>
  <si>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</si>
  <si>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</si>
  <si>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</si>
  <si>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</si>
  <si>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</si>
  <si>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</si>
  <si>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</si>
  <si>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</si>
  <si>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</si>
  <si>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</si>
  <si>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</si>
  <si>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</si>
  <si>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</si>
  <si>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</si>
  <si>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</si>
  <si>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</si>
  <si>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</si>
  <si>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</si>
  <si>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</si>
  <si>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</si>
  <si>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</si>
  <si>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</si>
  <si>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</si>
  <si>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</si>
  <si>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</si>
  <si>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</si>
  <si>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</si>
  <si>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</si>
  <si>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</si>
  <si>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</si>
  <si>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</si>
  <si>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</si>
  <si>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</si>
  <si>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</si>
  <si>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</si>
  <si>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</si>
  <si>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</si>
  <si>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</si>
  <si>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</si>
  <si>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</si>
  <si>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</si>
  <si>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</si>
  <si>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</si>
  <si>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</si>
  <si>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</si>
  <si>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</si>
  <si>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</si>
  <si>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</si>
  <si>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</si>
  <si>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</si>
  <si>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</si>
  <si>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</si>
  <si>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</si>
  <si>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</si>
  <si>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</si>
  <si>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</si>
  <si>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</si>
  <si>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</si>
  <si>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</si>
  <si>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</si>
  <si>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</si>
  <si>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</si>
  <si>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</si>
  <si>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</si>
  <si>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</si>
  <si>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</si>
  <si>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</si>
  <si>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</si>
  <si>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</si>
  <si>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</si>
  <si>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</si>
  <si>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</si>
  <si>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</si>
  <si>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</si>
  <si>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</si>
  <si>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</si>
  <si>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</si>
  <si>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</si>
  <si>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</si>
  <si>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</si>
  <si>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</si>
  <si>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</si>
  <si>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</si>
  <si>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</si>
  <si>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</si>
  <si>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</si>
  <si>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</si>
  <si>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</si>
  <si>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</si>
  <si>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</si>
  <si>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</si>
  <si>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</si>
  <si>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</si>
  <si>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</si>
  <si>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</si>
  <si>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</si>
  <si>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</si>
  <si>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</si>
  <si>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</si>
  <si>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</si>
  <si>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</si>
  <si>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</si>
  <si>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</si>
  <si>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</si>
  <si>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</si>
  <si>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</si>
  <si>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</si>
  <si>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</si>
  <si>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</si>
  <si>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</si>
  <si>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</si>
  <si>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</si>
  <si>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</si>
  <si>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</si>
  <si>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</si>
  <si>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</si>
  <si>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</si>
  <si>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</si>
  <si>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</si>
  <si>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</si>
  <si>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</si>
  <si>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</si>
  <si>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</si>
  <si>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</si>
  <si>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</si>
  <si>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</si>
  <si>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</si>
  <si>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</si>
  <si>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</si>
  <si>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</si>
  <si>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</si>
  <si>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</si>
  <si>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</si>
  <si>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</si>
  <si>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</si>
  <si>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</si>
  <si>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</si>
  <si>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</si>
  <si>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</si>
  <si>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</si>
  <si>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</si>
  <si>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</si>
  <si>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</si>
  <si>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</si>
  <si>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</si>
  <si>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</si>
  <si>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</si>
  <si>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</si>
  <si>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</si>
  <si>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</si>
  <si>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</si>
  <si>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</si>
  <si>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</si>
  <si>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</si>
  <si>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</si>
  <si>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</si>
  <si>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</si>
  <si>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</si>
  <si>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</si>
  <si>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</si>
  <si>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</si>
  <si>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</si>
  <si>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</si>
  <si>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</si>
  <si>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</si>
  <si>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</si>
  <si>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</si>
  <si>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</si>
  <si>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</si>
  <si>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</si>
  <si>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</si>
  <si>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</si>
  <si>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</si>
  <si>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</si>
  <si>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</si>
  <si>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</si>
  <si>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</si>
  <si>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</si>
  <si>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</si>
  <si>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</si>
  <si>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</si>
  <si>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</si>
  <si>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</si>
  <si>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</si>
  <si>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</si>
  <si>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</si>
  <si>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</si>
  <si>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</si>
  <si>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</si>
  <si>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</si>
  <si>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</si>
  <si>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</si>
  <si>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</si>
  <si>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</si>
  <si>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</si>
  <si>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</si>
  <si>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</si>
  <si>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</si>
  <si>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</si>
  <si>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</si>
  <si>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</si>
  <si>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</si>
  <si>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</si>
  <si>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</si>
  <si>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</si>
  <si>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</si>
  <si>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</si>
  <si>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</si>
  <si>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</si>
  <si>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</si>
  <si>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</si>
  <si>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</si>
  <si>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</si>
  <si>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</si>
  <si>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</si>
  <si>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</si>
  <si>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</si>
  <si>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</si>
  <si>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</si>
  <si>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</si>
  <si>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</si>
  <si>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</si>
  <si>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</si>
  <si>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</si>
  <si>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</si>
  <si>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</si>
  <si>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</si>
  <si>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</si>
  <si>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</si>
  <si>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</si>
  <si>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</si>
  <si>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</si>
  <si>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</si>
  <si>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</si>
  <si>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</si>
  <si>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</si>
  <si>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</si>
  <si>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</si>
  <si>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</si>
  <si>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</si>
  <si>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</si>
  <si>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</si>
  <si>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</si>
  <si>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</si>
  <si>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</si>
  <si>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</si>
  <si>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</si>
  <si>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</si>
  <si>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</si>
  <si>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</si>
  <si>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</si>
  <si>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</si>
  <si>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</si>
  <si>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</si>
  <si>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</si>
  <si>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</si>
  <si>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</si>
  <si>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</si>
  <si>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</si>
  <si>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</si>
  <si>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</si>
  <si>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</si>
  <si>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</si>
  <si>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</si>
  <si>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</si>
  <si>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</si>
  <si>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</si>
  <si>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</si>
  <si>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</si>
  <si>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</si>
  <si>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</si>
  <si>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</si>
  <si>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</si>
  <si>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</si>
  <si>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</si>
  <si>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</si>
  <si>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</si>
  <si>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</si>
  <si>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</si>
  <si>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</si>
  <si>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</si>
  <si>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</si>
  <si>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</si>
  <si>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</si>
  <si>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</si>
  <si>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</si>
  <si>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</si>
  <si>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</si>
  <si>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</si>
  <si>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</si>
  <si>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</si>
  <si>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</si>
  <si>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</si>
  <si>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</si>
  <si>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</si>
  <si>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</si>
  <si>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</si>
  <si>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</si>
  <si>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</si>
  <si>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</si>
  <si>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</si>
  <si>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</si>
  <si>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</si>
  <si>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</si>
  <si>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</si>
  <si>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</si>
  <si>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</si>
  <si>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</si>
  <si>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</si>
  <si>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</si>
  <si>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</si>
  <si>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</si>
  <si>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</si>
  <si>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</si>
  <si>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</si>
  <si>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</si>
  <si>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</si>
  <si>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</si>
  <si>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</si>
  <si>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</si>
  <si>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</si>
  <si>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</si>
  <si>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</si>
  <si>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</si>
  <si>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</si>
  <si>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</si>
  <si>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</si>
  <si>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</si>
  <si>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</si>
  <si>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</si>
  <si>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</si>
  <si>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</si>
  <si>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</si>
  <si>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</si>
  <si>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</si>
  <si>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</si>
  <si>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</si>
  <si>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</si>
  <si>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</si>
  <si>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</si>
  <si>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</si>
  <si>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</si>
  <si>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</si>
  <si>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</si>
  <si>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</si>
  <si>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</si>
  <si>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</si>
  <si>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</si>
  <si>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</si>
  <si>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</si>
  <si>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</si>
  <si>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</si>
  <si>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</si>
  <si>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</si>
  <si>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</si>
  <si>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</si>
  <si>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</si>
  <si>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</si>
  <si>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</si>
  <si>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</si>
  <si>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</si>
  <si>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</si>
  <si>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</si>
  <si>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</si>
  <si>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</si>
  <si>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</si>
  <si>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</si>
  <si>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</si>
  <si>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</si>
  <si>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</si>
  <si>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</si>
  <si>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</si>
  <si>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</si>
  <si>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</si>
  <si>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</si>
  <si>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</si>
  <si>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</si>
  <si>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</si>
  <si>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</si>
  <si>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</si>
  <si>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</si>
  <si>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</si>
  <si>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</si>
  <si>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</si>
  <si>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</si>
  <si>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</si>
  <si>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</si>
  <si>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</si>
  <si>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</si>
  <si>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</si>
  <si>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</si>
  <si>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</si>
  <si>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</si>
  <si>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</si>
  <si>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</si>
  <si>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</si>
  <si>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</si>
  <si>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</si>
  <si>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</si>
  <si>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</si>
  <si>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</si>
  <si>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</si>
  <si>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</si>
  <si>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</si>
  <si>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</si>
  <si>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</si>
  <si>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</si>
  <si>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</si>
  <si>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</si>
  <si>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</si>
  <si>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</si>
  <si>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</si>
  <si>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</si>
  <si>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</si>
  <si>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</si>
  <si>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</si>
  <si>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</si>
  <si>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</si>
  <si>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</si>
  <si>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</si>
  <si>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</si>
  <si>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</si>
  <si>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</si>
  <si>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</si>
  <si>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</si>
  <si>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</si>
  <si>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</si>
  <si>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</si>
  <si>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</si>
  <si>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</si>
  <si>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</si>
  <si>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</si>
  <si>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</si>
  <si>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</si>
  <si>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</si>
  <si>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</si>
  <si>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</si>
  <si>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</si>
  <si>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</si>
  <si>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</si>
  <si>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</si>
  <si>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</si>
  <si>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</si>
  <si>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</si>
  <si>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</si>
  <si>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</si>
  <si>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</si>
  <si>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</si>
  <si>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</si>
  <si>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</si>
  <si>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</si>
  <si>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</si>
  <si>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</si>
  <si>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</si>
  <si>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</si>
  <si>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</si>
  <si>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</si>
  <si>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</si>
  <si>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</si>
  <si>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</si>
  <si>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</si>
  <si>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</si>
  <si>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</si>
  <si>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</si>
  <si>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</si>
  <si>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</si>
  <si>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</si>
  <si>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</si>
  <si>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</si>
  <si>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</si>
  <si>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</si>
  <si>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</si>
  <si>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</si>
  <si>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</si>
  <si>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</si>
  <si>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</si>
  <si>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</si>
  <si>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</si>
  <si>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</si>
  <si>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</si>
  <si>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</si>
  <si>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</si>
  <si>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</si>
  <si>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</si>
  <si>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</si>
  <si>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</si>
  <si>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</si>
  <si>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</si>
  <si>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</si>
  <si>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</si>
  <si>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</si>
  <si>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</si>
  <si>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</si>
  <si>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</si>
  <si>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</si>
  <si>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</si>
  <si>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</si>
  <si>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</si>
  <si>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</si>
  <si>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</si>
  <si>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</si>
  <si>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</si>
  <si>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</si>
  <si>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</si>
  <si>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</si>
  <si>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</si>
  <si>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</si>
  <si>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</si>
  <si>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</si>
  <si>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</si>
  <si>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</si>
  <si>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</si>
  <si>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</si>
  <si>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</si>
  <si>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</si>
  <si>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</si>
  <si>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</si>
  <si>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</si>
  <si>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</si>
  <si>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</si>
  <si>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</si>
  <si>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</si>
  <si>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</si>
  <si>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</si>
  <si>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</si>
  <si>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</si>
  <si>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</si>
  <si>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</si>
  <si>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</si>
  <si>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</si>
  <si>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</si>
  <si>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</si>
  <si>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</si>
  <si>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</si>
  <si>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</si>
  <si>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</si>
  <si>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</si>
  <si>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</si>
  <si>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</si>
  <si>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</si>
  <si>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</si>
  <si>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</si>
  <si>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</si>
  <si>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</si>
  <si>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</si>
  <si>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</si>
  <si>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</si>
  <si>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</si>
  <si>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</si>
  <si>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</si>
  <si>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</si>
  <si>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</si>
  <si>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</si>
  <si>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</si>
  <si>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</si>
  <si>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</si>
  <si>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</si>
  <si>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</si>
  <si>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</si>
  <si>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</si>
  <si>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</si>
  <si>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</si>
  <si>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</si>
  <si>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</si>
  <si>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</si>
  <si>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</si>
  <si>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</si>
  <si>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</si>
  <si>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</si>
  <si>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</si>
  <si>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</si>
  <si>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</si>
  <si>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</si>
  <si>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</si>
  <si>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</si>
  <si>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</si>
  <si>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</si>
  <si>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</si>
  <si>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</si>
  <si>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</si>
  <si>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</si>
  <si>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</si>
  <si>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</si>
  <si>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</si>
  <si>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</si>
  <si>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</si>
  <si>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</si>
  <si>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</si>
  <si>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</si>
  <si>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</si>
  <si>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</si>
  <si>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</si>
  <si>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</si>
  <si>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</si>
  <si>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</si>
  <si>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</si>
  <si>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</si>
  <si>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</si>
  <si>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</si>
  <si>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</si>
  <si>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</si>
  <si>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</si>
  <si>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</si>
  <si>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</si>
  <si>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</si>
  <si>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</si>
  <si>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</si>
  <si>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</si>
  <si>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</si>
  <si>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</si>
  <si>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</si>
  <si>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</si>
  <si>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</si>
  <si>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</si>
  <si>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</si>
  <si>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</si>
  <si>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</si>
  <si>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</si>
  <si>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</si>
  <si>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</si>
  <si>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</si>
  <si>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</si>
  <si>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</si>
  <si>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</si>
  <si>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</si>
  <si>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</si>
  <si>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</si>
  <si>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</si>
  <si>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</si>
  <si>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</si>
  <si>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</si>
  <si>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</si>
  <si>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</si>
  <si>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</si>
  <si>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</si>
  <si>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</si>
  <si>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</si>
  <si>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</si>
  <si>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</si>
  <si>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</si>
  <si>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</si>
  <si>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</si>
  <si>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</si>
  <si>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</si>
  <si>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</si>
  <si>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</si>
  <si>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</si>
  <si>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</si>
  <si>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</si>
  <si>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</si>
  <si>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</si>
  <si>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</si>
  <si>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</si>
  <si>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</si>
  <si>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</si>
  <si>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</si>
  <si>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</si>
  <si>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</si>
  <si>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</si>
  <si>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</si>
  <si>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</si>
  <si>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</si>
  <si>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</si>
  <si>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</si>
  <si>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</si>
  <si>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</si>
  <si>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</si>
  <si>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</si>
  <si>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</si>
  <si>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</si>
  <si>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</si>
  <si>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</si>
  <si>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</si>
  <si>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</si>
  <si>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</si>
  <si>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</si>
  <si>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</si>
  <si>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</si>
  <si>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</si>
  <si>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</si>
  <si>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</si>
  <si>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</si>
  <si>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</si>
  <si>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</si>
  <si>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</si>
  <si>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</si>
  <si>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</si>
  <si>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</si>
  <si>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</si>
  <si>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</si>
  <si>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</si>
  <si>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</si>
  <si>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</si>
  <si>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</si>
  <si>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</si>
  <si>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</si>
  <si>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</si>
  <si>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</si>
  <si>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</si>
  <si>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</si>
  <si>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</si>
  <si>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</si>
  <si>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</si>
  <si>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</si>
  <si>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</si>
  <si>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</si>
  <si>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</si>
  <si>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</si>
  <si>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</si>
  <si>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</si>
  <si>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</si>
  <si>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</si>
  <si>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</si>
  <si>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</si>
  <si>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</si>
  <si>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</si>
  <si>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</si>
  <si>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</si>
  <si>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</si>
  <si>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</si>
  <si>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</si>
  <si>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</si>
  <si>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</si>
  <si>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</si>
  <si>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</si>
  <si>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</si>
  <si>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</si>
  <si>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</si>
  <si>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</si>
  <si>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</si>
  <si>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</si>
  <si>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</si>
  <si>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</si>
  <si>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</si>
  <si>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</si>
  <si>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</si>
  <si>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</si>
  <si>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</si>
  <si>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</si>
  <si>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</si>
  <si>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</si>
  <si>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</si>
  <si>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</si>
  <si>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</si>
  <si>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</si>
  <si>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</si>
  <si>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</si>
  <si>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</si>
  <si>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</si>
  <si>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</si>
  <si>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</si>
  <si>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</si>
  <si>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</si>
  <si>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</si>
  <si>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</si>
  <si>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</si>
  <si>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</si>
  <si>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</si>
  <si>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</si>
  <si>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</si>
  <si>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</si>
  <si>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</si>
  <si>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</si>
  <si>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</si>
  <si>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</si>
  <si>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</si>
  <si>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</si>
  <si>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</si>
  <si>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</si>
  <si>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</si>
  <si>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</si>
  <si>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</si>
  <si>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</si>
  <si>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</si>
  <si>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</si>
  <si>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</si>
  <si>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</si>
  <si>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</si>
  <si>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</si>
  <si>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</si>
  <si>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</si>
  <si>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</si>
  <si>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</si>
  <si>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</si>
  <si>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</si>
  <si>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</si>
  <si>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</si>
  <si>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</si>
  <si>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</si>
  <si>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</si>
  <si>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</si>
  <si>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</si>
  <si>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</si>
  <si>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</si>
  <si>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</si>
  <si>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</si>
  <si>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</si>
  <si>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</si>
  <si>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</si>
  <si>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</si>
  <si>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</si>
  <si>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</si>
  <si>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</si>
  <si>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</si>
  <si>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</si>
  <si>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</si>
  <si>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</si>
  <si>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</si>
  <si>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</si>
  <si>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</si>
  <si>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</si>
  <si>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</si>
  <si>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</si>
  <si>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</si>
  <si>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</si>
  <si>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</si>
  <si>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</si>
  <si>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</si>
  <si>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</si>
  <si>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</si>
  <si>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</si>
  <si>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</si>
  <si>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</si>
  <si>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</si>
  <si>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</si>
  <si>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</si>
  <si>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</si>
  <si>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</si>
  <si>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</si>
  <si>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</si>
  <si>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</si>
  <si>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</si>
  <si>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</si>
  <si>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</si>
  <si>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</si>
  <si>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</si>
  <si>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</si>
  <si>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</si>
  <si>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</si>
  <si>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</si>
  <si>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</si>
  <si>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</si>
  <si>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</si>
  <si>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</si>
  <si>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</si>
  <si>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</si>
  <si>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</si>
  <si>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</si>
  <si>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</si>
  <si>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</si>
  <si>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</si>
  <si>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</si>
  <si>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</si>
  <si>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</si>
  <si>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</si>
  <si>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</si>
  <si>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</si>
  <si>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</si>
  <si>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</si>
  <si>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</si>
  <si>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</si>
  <si>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</si>
  <si>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</si>
  <si>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</si>
  <si>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</si>
  <si>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</si>
  <si>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</si>
  <si>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</si>
  <si>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</si>
  <si>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</si>
  <si>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</si>
  <si>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</si>
  <si>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</si>
  <si>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</si>
  <si>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</si>
  <si>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</si>
  <si>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</si>
  <si>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</si>
  <si>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</si>
  <si>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</si>
  <si>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</si>
  <si>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</si>
  <si>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</si>
  <si>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</si>
  <si>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</si>
  <si>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</si>
  <si>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</si>
  <si>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</si>
  <si>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</si>
  <si>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</si>
  <si>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</si>
  <si>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</si>
  <si>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</si>
  <si>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</si>
  <si>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</si>
  <si>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</si>
  <si>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</si>
  <si>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</si>
  <si>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</si>
  <si>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</si>
  <si>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</si>
  <si>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</si>
  <si>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</si>
  <si>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</si>
  <si>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</si>
  <si>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</si>
  <si>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</si>
  <si>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</si>
  <si>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</si>
  <si>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</si>
  <si>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</si>
  <si>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</si>
  <si>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</si>
  <si>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</si>
  <si>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</si>
  <si>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</si>
  <si>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</si>
  <si>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</si>
  <si>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</si>
  <si>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</si>
  <si>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</si>
  <si>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</si>
  <si>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</si>
  <si>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</si>
  <si>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</si>
  <si>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</si>
  <si>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</si>
  <si>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</si>
  <si>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</si>
  <si>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</si>
  <si>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</si>
  <si>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</si>
  <si>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</si>
  <si>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</si>
  <si>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</si>
  <si>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</si>
  <si>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</si>
  <si>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</si>
  <si>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</si>
  <si>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</si>
  <si>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</si>
  <si>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</si>
  <si>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</si>
  <si>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</si>
  <si>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</si>
  <si>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</si>
  <si>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</si>
  <si>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</si>
  <si>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</si>
  <si>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</si>
  <si>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</si>
  <si>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</si>
  <si>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</si>
  <si>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</si>
  <si>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</si>
  <si>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</si>
  <si>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</si>
  <si>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</si>
  <si>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</si>
  <si>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</si>
  <si>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</si>
  <si>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</si>
  <si>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</si>
  <si>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</si>
  <si>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</si>
  <si>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</si>
  <si>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</si>
  <si>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</si>
  <si>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</si>
  <si>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</si>
  <si>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</si>
  <si>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</si>
  <si>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</si>
  <si>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</si>
  <si>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</si>
  <si>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</si>
  <si>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</si>
  <si>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</si>
  <si>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</si>
  <si>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</si>
  <si>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</si>
  <si>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</si>
  <si>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</si>
  <si>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</si>
  <si>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</si>
  <si>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</si>
  <si>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</si>
  <si>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</si>
  <si>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</si>
  <si>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</si>
  <si>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</si>
  <si>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</si>
  <si>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</si>
  <si>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</si>
  <si>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</si>
  <si>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</si>
  <si>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</si>
  <si>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</si>
  <si>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</si>
  <si>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</si>
  <si>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</si>
  <si>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</si>
  <si>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</si>
  <si>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</si>
  <si>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</si>
  <si>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</si>
  <si>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</si>
  <si>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</si>
  <si>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</si>
  <si>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</si>
  <si>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</si>
  <si>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</si>
  <si>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</si>
  <si>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</si>
  <si>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</si>
  <si>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</si>
  <si>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</si>
  <si>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</si>
  <si>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</si>
  <si>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</si>
  <si>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</si>
  <si>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</si>
  <si>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</si>
  <si>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</si>
  <si>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</si>
  <si>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</si>
  <si>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</si>
  <si>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</si>
  <si>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</si>
  <si>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</si>
  <si>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</si>
  <si>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</si>
  <si>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</si>
  <si>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</si>
  <si>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</si>
  <si>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</si>
  <si>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</si>
  <si>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</si>
  <si>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</si>
  <si>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</si>
  <si>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</si>
  <si>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</si>
  <si>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</si>
  <si>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</si>
  <si>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</si>
  <si>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</si>
  <si>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</si>
  <si>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</si>
  <si>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</si>
  <si>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</si>
  <si>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</si>
  <si>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</si>
  <si>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</si>
  <si>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</si>
  <si>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</si>
  <si>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</si>
  <si>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</si>
  <si>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</si>
  <si>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</si>
  <si>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</si>
  <si>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</si>
  <si>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</si>
  <si>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</si>
  <si>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</si>
  <si>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</si>
  <si>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</si>
  <si>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</si>
  <si>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</si>
  <si>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</si>
  <si>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</si>
  <si>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</si>
  <si>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</si>
  <si>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</si>
  <si>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</si>
  <si>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</si>
  <si>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</si>
  <si>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</si>
  <si>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</si>
  <si>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</si>
  <si>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</si>
  <si>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</si>
  <si>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</si>
  <si>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</si>
  <si>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</si>
  <si>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</si>
  <si>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</si>
  <si>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</si>
  <si>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</si>
  <si>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</si>
  <si>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</si>
  <si>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</si>
  <si>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</si>
  <si>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</si>
  <si>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</si>
  <si>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</si>
  <si>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</si>
  <si>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</si>
  <si>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</si>
  <si>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</si>
  <si>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</si>
  <si>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</si>
  <si>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</si>
  <si>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</si>
  <si>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</si>
  <si>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</si>
  <si>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</si>
  <si>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</si>
  <si>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</si>
  <si>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</si>
  <si>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</si>
  <si>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</si>
  <si>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</si>
  <si>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</si>
  <si>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</si>
  <si>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</si>
  <si>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</si>
  <si>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</si>
  <si>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</si>
  <si>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</si>
  <si>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</si>
  <si>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</si>
  <si>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</si>
  <si>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</si>
  <si>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</si>
  <si>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</si>
  <si>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</si>
  <si>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</si>
  <si>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</si>
  <si>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</si>
  <si>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</si>
  <si>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</si>
  <si>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</si>
  <si>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</si>
  <si>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</si>
  <si>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</si>
  <si>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</si>
  <si>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</si>
  <si>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</si>
  <si>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</si>
  <si>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</si>
  <si>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</si>
  <si>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</si>
  <si>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</si>
  <si>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</si>
  <si>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</si>
  <si>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</si>
  <si>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</si>
  <si>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</si>
  <si>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</si>
  <si>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</si>
  <si>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</si>
  <si>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</si>
  <si>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</si>
  <si>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</si>
  <si>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</si>
  <si>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</si>
  <si>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</si>
  <si>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</si>
  <si>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</si>
  <si>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</si>
  <si>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</si>
  <si>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</si>
  <si>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</si>
  <si>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</si>
  <si>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</si>
  <si>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</si>
  <si>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</si>
  <si>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</si>
  <si>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</si>
  <si>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</si>
  <si>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</si>
  <si>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</si>
  <si>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</si>
  <si>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</si>
  <si>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</si>
  <si>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</si>
  <si>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</si>
  <si>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</si>
  <si>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</si>
  <si>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</si>
  <si>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</si>
  <si>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</si>
  <si>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</si>
  <si>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</si>
  <si>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</si>
  <si>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</si>
  <si>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</si>
  <si>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</si>
  <si>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</si>
  <si>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</si>
  <si>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</si>
  <si>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</si>
  <si>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</si>
  <si>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</si>
  <si>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</si>
  <si>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</si>
  <si>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</si>
  <si>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</si>
  <si>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</si>
  <si>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</si>
  <si>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</si>
  <si>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</si>
  <si>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</si>
  <si>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</si>
  <si>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</si>
  <si>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</si>
  <si>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</si>
  <si>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</si>
  <si>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</si>
  <si>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</si>
  <si>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</si>
  <si>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</si>
  <si>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</si>
  <si>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</si>
  <si>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</si>
  <si>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</si>
  <si>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</si>
  <si>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</si>
  <si>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</si>
  <si>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</si>
  <si>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</si>
  <si>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</si>
  <si>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</si>
  <si>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</si>
  <si>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</si>
  <si>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</si>
  <si>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</si>
  <si>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</si>
  <si>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</si>
  <si>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</si>
  <si>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</si>
  <si>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</si>
  <si>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</si>
  <si>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</si>
  <si>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</si>
  <si>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</si>
  <si>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</si>
  <si>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</si>
  <si>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</si>
  <si>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</si>
  <si>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</si>
  <si>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</si>
  <si>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</si>
  <si>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</si>
  <si>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</si>
  <si>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</si>
  <si>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</si>
  <si>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</si>
  <si>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</si>
  <si>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</si>
  <si>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</si>
  <si>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</si>
  <si>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</si>
  <si>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</si>
  <si>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</si>
  <si>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</si>
  <si>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</si>
  <si>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</si>
  <si>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</si>
  <si>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</si>
  <si>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</si>
  <si>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</si>
  <si>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</si>
  <si>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</si>
  <si>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</si>
  <si>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</si>
  <si>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</si>
  <si>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</si>
  <si>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</si>
  <si>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</si>
  <si>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</si>
  <si>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</si>
  <si>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</si>
  <si>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</si>
  <si>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</si>
  <si>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</si>
  <si>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</si>
  <si>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</si>
  <si>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</si>
  <si>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</si>
  <si>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</si>
  <si>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</si>
  <si>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</si>
  <si>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</si>
  <si>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</si>
  <si>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</si>
  <si>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</si>
  <si>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</si>
  <si>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</si>
  <si>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</si>
  <si>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</si>
  <si>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</si>
  <si>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</si>
  <si>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</si>
  <si>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</si>
  <si>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</si>
  <si>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</si>
  <si>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</si>
  <si>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</si>
  <si>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</si>
  <si>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</si>
  <si>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</si>
  <si>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</si>
  <si>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</si>
  <si>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</si>
  <si>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</si>
  <si>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</si>
  <si>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</si>
  <si>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</si>
  <si>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</si>
  <si>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</si>
  <si>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</si>
  <si>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</si>
  <si>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</si>
  <si>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</si>
  <si>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</si>
  <si>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</si>
  <si>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</si>
  <si>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</si>
  <si>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</si>
  <si>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</si>
  <si>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</si>
  <si>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</si>
  <si>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</si>
  <si>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</si>
  <si>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</si>
  <si>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</si>
  <si>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</si>
  <si>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</si>
  <si>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</si>
  <si>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</si>
  <si>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</si>
  <si>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</si>
  <si>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</si>
  <si>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</si>
  <si>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</si>
  <si>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</si>
  <si>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</si>
  <si>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</si>
  <si>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</si>
  <si>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</si>
  <si>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</si>
  <si>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</si>
  <si>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</si>
  <si>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</si>
  <si>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</si>
  <si>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</si>
  <si>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</si>
  <si>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</si>
  <si>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</si>
  <si>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</si>
  <si>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</si>
  <si>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</si>
  <si>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</si>
  <si>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</si>
  <si>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</si>
  <si>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</si>
  <si>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</si>
  <si>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</si>
  <si>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</si>
  <si>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</si>
  <si>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</si>
  <si>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</si>
  <si>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</si>
  <si>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</si>
  <si>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</si>
  <si>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</si>
  <si>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</si>
  <si>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</si>
  <si>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</si>
  <si>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</si>
  <si>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</si>
  <si>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</si>
  <si>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</si>
  <si>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</si>
  <si>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</si>
  <si>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</si>
  <si>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</si>
  <si>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</si>
  <si>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</si>
  <si>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</si>
  <si>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</si>
  <si>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</si>
  <si>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</si>
  <si>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</si>
  <si>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</si>
  <si>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</si>
  <si>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</si>
  <si>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</si>
  <si>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</si>
  <si>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</si>
  <si>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</si>
  <si>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</si>
  <si>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</si>
  <si>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</si>
  <si>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</si>
  <si>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</si>
  <si>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</si>
  <si>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</si>
  <si>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</si>
  <si>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</si>
  <si>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</si>
  <si>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</si>
  <si>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</si>
  <si>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</si>
  <si>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</si>
  <si>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</si>
  <si>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</si>
  <si>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</si>
  <si>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</si>
  <si>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</si>
  <si>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</si>
  <si>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</si>
  <si>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</si>
  <si>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</si>
  <si>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</si>
  <si>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</si>
  <si>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</si>
  <si>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</si>
  <si>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</si>
  <si>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</si>
  <si>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</si>
  <si>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</si>
  <si>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</si>
  <si>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</si>
  <si>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</si>
  <si>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</si>
  <si>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</si>
  <si>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</si>
  <si>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</si>
  <si>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</si>
  <si>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</si>
  <si>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</si>
  <si>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</si>
  <si>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</si>
  <si>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</si>
  <si>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</si>
  <si>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</si>
  <si>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</si>
  <si>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</si>
  <si>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</si>
  <si>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</si>
  <si>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</si>
  <si>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</si>
  <si>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</si>
  <si>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</si>
  <si>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</si>
  <si>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</si>
  <si>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</si>
  <si>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</si>
  <si>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</si>
  <si>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</si>
  <si>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</si>
  <si>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</si>
  <si>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</si>
  <si>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</si>
  <si>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</si>
  <si>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</si>
  <si>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</si>
  <si>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</si>
  <si>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</si>
  <si>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</si>
  <si>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</si>
  <si>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</si>
  <si>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</si>
  <si>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</si>
  <si>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</si>
  <si>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</si>
  <si>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</si>
  <si>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</si>
  <si>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</si>
  <si>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</si>
  <si>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</si>
  <si>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</si>
  <si>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</si>
  <si>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</si>
  <si>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</si>
  <si>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</si>
  <si>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</si>
  <si>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</si>
  <si>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</si>
  <si>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</si>
  <si>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</si>
  <si>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</si>
  <si>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</si>
  <si>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</si>
  <si>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</si>
  <si>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</si>
  <si>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</si>
  <si>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</si>
  <si>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</si>
  <si>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</si>
  <si>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</si>
  <si>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</si>
  <si>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</si>
  <si>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</si>
  <si>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</si>
  <si>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</si>
  <si>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</si>
  <si>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</si>
  <si>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</si>
  <si>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</si>
  <si>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</si>
  <si>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</si>
  <si>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</si>
  <si>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</si>
  <si>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</si>
  <si>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</si>
  <si>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</si>
  <si>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</si>
  <si>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</si>
  <si>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</si>
  <si>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</si>
  <si>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</si>
  <si>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</si>
  <si>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</si>
  <si>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</si>
  <si>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</si>
  <si>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</si>
  <si>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</si>
  <si>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</si>
  <si>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</si>
  <si>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</si>
  <si>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</si>
  <si>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</si>
  <si>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</si>
  <si>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</si>
  <si>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</si>
  <si>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</si>
  <si>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</si>
  <si>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</si>
  <si>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</si>
  <si>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</si>
  <si>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</si>
  <si>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</si>
  <si>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</si>
  <si>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</si>
  <si>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</si>
  <si>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</si>
  <si>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</si>
  <si>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</si>
  <si>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</si>
  <si>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</si>
  <si>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</si>
  <si>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</si>
  <si>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</si>
  <si>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</si>
  <si>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</si>
  <si>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</si>
  <si>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</si>
  <si>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</si>
  <si>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</si>
  <si>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</si>
  <si>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</si>
  <si>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</si>
  <si>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</si>
  <si>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</si>
  <si>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</si>
  <si>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</si>
  <si>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</si>
  <si>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</si>
  <si>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</si>
  <si>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</si>
  <si>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</si>
  <si>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</si>
  <si>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</si>
  <si>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</si>
  <si>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</si>
  <si>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</si>
  <si>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</si>
  <si>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</si>
  <si>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</si>
  <si>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</si>
  <si>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</si>
  <si>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</si>
  <si>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</si>
  <si>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</si>
  <si>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</si>
  <si>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</si>
  <si>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</si>
  <si>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</si>
  <si>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</si>
  <si>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</si>
  <si>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</si>
  <si>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</si>
  <si>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</si>
  <si>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</si>
  <si>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</si>
  <si>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</si>
  <si>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</si>
  <si>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</si>
  <si>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</si>
  <si>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</si>
  <si>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</si>
  <si>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</si>
  <si>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</si>
  <si>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</si>
  <si>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</si>
  <si>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</si>
  <si>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</si>
  <si>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</si>
  <si>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</si>
  <si>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</si>
  <si>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</si>
  <si>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</si>
  <si>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</si>
  <si>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</si>
  <si>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</si>
  <si>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</si>
  <si>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</si>
  <si>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</si>
  <si>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</si>
  <si>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</si>
  <si>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</si>
  <si>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</si>
  <si>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</si>
  <si>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</si>
  <si>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</si>
  <si>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</si>
  <si>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</si>
  <si>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</si>
  <si>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</si>
  <si>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</si>
  <si>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</si>
  <si>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</si>
  <si>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</si>
  <si>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</si>
  <si>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</si>
  <si>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</si>
  <si>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</si>
  <si>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</si>
  <si>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</si>
  <si>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</si>
  <si>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</si>
  <si>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</si>
  <si>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</si>
  <si>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</si>
  <si>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</si>
  <si>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</si>
  <si>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</si>
  <si>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</si>
  <si>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</si>
  <si>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</si>
  <si>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</si>
  <si>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</si>
  <si>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</si>
  <si>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</si>
  <si>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</si>
  <si>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</si>
  <si>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</si>
  <si>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</si>
  <si>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</si>
  <si>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</si>
  <si>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</si>
  <si>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</si>
  <si>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</si>
  <si>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</si>
  <si>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</si>
  <si>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</si>
  <si>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</si>
  <si>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</si>
  <si>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</si>
  <si>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</si>
  <si>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</si>
  <si>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</si>
  <si>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</si>
  <si>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</si>
  <si>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</si>
  <si>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</si>
  <si>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</si>
  <si>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</si>
  <si>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</si>
  <si>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</si>
  <si>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</si>
  <si>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</si>
  <si>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</si>
  <si>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</si>
  <si>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</si>
  <si>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</si>
  <si>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</si>
  <si>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</si>
  <si>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</si>
  <si>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</si>
  <si>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</si>
  <si>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</si>
  <si>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</si>
  <si>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</si>
  <si>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</si>
  <si>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</si>
  <si>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</si>
  <si>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</si>
  <si>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</si>
  <si>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</si>
  <si>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</si>
  <si>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</si>
  <si>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</si>
  <si>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</si>
  <si>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</si>
  <si>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</si>
  <si>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</si>
  <si>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</si>
  <si>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</si>
  <si>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</si>
  <si>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</si>
  <si>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</si>
  <si>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</si>
  <si>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</si>
  <si>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</si>
  <si>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</si>
  <si>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</si>
  <si>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</si>
  <si>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</si>
  <si>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</si>
  <si>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</si>
  <si>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</si>
  <si>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</si>
  <si>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</si>
  <si>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</si>
  <si>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</si>
  <si>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</si>
  <si>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</si>
  <si>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</si>
  <si>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</si>
  <si>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</si>
  <si>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</si>
  <si>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</si>
  <si>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</si>
  <si>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</si>
  <si>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</si>
  <si>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</si>
  <si>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</si>
  <si>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</si>
  <si>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</si>
  <si>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</si>
  <si>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</si>
  <si>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</si>
  <si>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</si>
  <si>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</si>
  <si>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</si>
  <si>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</si>
  <si>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</si>
  <si>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</si>
  <si>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</si>
  <si>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</si>
  <si>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</si>
  <si>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</si>
  <si>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</si>
  <si>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</si>
  <si>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</si>
  <si>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</si>
  <si>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</si>
  <si>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</si>
  <si>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</si>
  <si>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</si>
  <si>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</si>
  <si>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</si>
  <si>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</si>
  <si>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</si>
  <si>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</si>
  <si>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</si>
  <si>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</si>
  <si>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</si>
  <si>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</si>
  <si>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</si>
  <si>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</si>
  <si>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</si>
  <si>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</si>
  <si>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</si>
  <si>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</si>
  <si>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</si>
  <si>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</si>
  <si>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</si>
  <si>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</si>
  <si>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</si>
  <si>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</si>
  <si>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</si>
  <si>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</si>
  <si>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</si>
  <si>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</si>
  <si>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</si>
  <si>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</si>
  <si>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</si>
  <si>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</si>
  <si>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</si>
  <si>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</si>
  <si>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</si>
  <si>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</si>
  <si>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</si>
  <si>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</si>
  <si>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</si>
  <si>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</si>
  <si>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</si>
  <si>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</si>
  <si>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</si>
  <si>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</si>
  <si>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</si>
  <si>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</si>
  <si>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</si>
  <si>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</si>
  <si>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</si>
  <si>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</si>
  <si>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</si>
  <si>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</si>
  <si>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</si>
  <si>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</si>
  <si>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</si>
  <si>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</si>
  <si>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</si>
  <si>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</si>
  <si>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</si>
  <si>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</si>
  <si>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</si>
  <si>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</si>
  <si>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</si>
  <si>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</si>
  <si>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</si>
  <si>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</si>
  <si>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</si>
  <si>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</si>
  <si>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</si>
  <si>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</si>
  <si>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</si>
  <si>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</si>
  <si>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</si>
  <si>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</si>
  <si>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</si>
  <si>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</si>
  <si>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</si>
  <si>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</si>
  <si>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</si>
  <si>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</si>
  <si>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</si>
  <si>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</si>
  <si>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</si>
  <si>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</si>
  <si>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</si>
  <si>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</si>
  <si>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</si>
  <si>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</si>
  <si>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</si>
  <si>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</si>
  <si>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</si>
  <si>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</si>
  <si>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</si>
  <si>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</si>
  <si>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</si>
  <si>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</si>
  <si>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</si>
  <si>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</si>
  <si>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</si>
  <si>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</si>
  <si>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</si>
  <si>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</si>
  <si>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</si>
  <si>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</si>
  <si>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</si>
  <si>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</si>
  <si>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</si>
  <si>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</si>
  <si>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</si>
  <si>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</si>
  <si>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</si>
  <si>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</si>
  <si>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</si>
  <si>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</si>
  <si>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</si>
  <si>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</si>
  <si>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</si>
  <si>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</si>
  <si>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</si>
  <si>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</si>
  <si>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</si>
  <si>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</si>
  <si>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</si>
  <si>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</si>
  <si>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</si>
  <si>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</si>
  <si>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</si>
  <si>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</si>
  <si>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</si>
  <si>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</si>
  <si>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</si>
  <si>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</si>
  <si>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</si>
  <si>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</si>
  <si>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</si>
  <si>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</si>
  <si>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</si>
  <si>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</si>
  <si>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</si>
  <si>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</si>
  <si>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</si>
  <si>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</si>
  <si>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</si>
  <si>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</si>
  <si>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</si>
  <si>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</si>
  <si>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</si>
  <si>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</si>
  <si>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</si>
  <si>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</si>
  <si>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</si>
  <si>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</si>
  <si>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</si>
  <si>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</si>
  <si>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</si>
  <si>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</si>
  <si>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</si>
  <si>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</si>
  <si>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</si>
  <si>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</si>
  <si>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</si>
  <si>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</si>
  <si>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</si>
  <si>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</si>
  <si>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</si>
  <si>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</si>
  <si>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</si>
  <si>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</si>
  <si>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</si>
  <si>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</si>
  <si>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</si>
  <si>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</si>
  <si>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</si>
  <si>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</si>
  <si>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</si>
  <si>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</si>
  <si>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</si>
  <si>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</si>
  <si>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</si>
  <si>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</si>
  <si>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</si>
  <si>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</si>
  <si>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</si>
  <si>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</si>
  <si>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</si>
  <si>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</si>
  <si>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</si>
  <si>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</si>
  <si>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</si>
  <si>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</si>
  <si>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</si>
  <si>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</si>
  <si>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</si>
  <si>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</si>
  <si>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</si>
  <si>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</si>
  <si>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</si>
  <si>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</si>
  <si>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</si>
  <si>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</si>
  <si>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</si>
  <si>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</si>
  <si>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</si>
  <si>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</si>
  <si>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</si>
  <si>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</si>
  <si>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</si>
  <si>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</si>
  <si>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</si>
  <si>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</si>
  <si>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</si>
  <si>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</si>
  <si>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</si>
  <si>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</si>
  <si>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</si>
  <si>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</si>
  <si>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</si>
  <si>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</si>
  <si>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</si>
  <si>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</si>
  <si>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</si>
  <si>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</si>
  <si>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</si>
  <si>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</si>
  <si>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</si>
  <si>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</si>
  <si>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</si>
  <si>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</si>
  <si>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</si>
  <si>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</si>
  <si>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</si>
  <si>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</si>
  <si>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</si>
  <si>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</si>
  <si>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</si>
  <si>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</si>
  <si>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</si>
  <si>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</si>
  <si>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</si>
  <si>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</si>
  <si>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</si>
  <si>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</si>
  <si>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</si>
  <si>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</si>
  <si>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</si>
  <si>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</si>
  <si>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</si>
  <si>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</si>
  <si>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</si>
  <si>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</si>
  <si>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</si>
  <si>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</si>
  <si>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</si>
  <si>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</si>
  <si>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</si>
  <si>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</si>
  <si>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</si>
  <si>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</si>
  <si>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</si>
  <si>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</si>
  <si>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</si>
  <si>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</si>
  <si>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</si>
  <si>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</si>
  <si>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</si>
  <si>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</si>
  <si>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</si>
  <si>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</si>
  <si>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</si>
  <si>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</si>
  <si>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</si>
  <si>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</si>
  <si>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</si>
  <si>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</si>
  <si>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</si>
  <si>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</si>
  <si>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</si>
  <si>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</si>
  <si>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</si>
  <si>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</si>
  <si>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</si>
  <si>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</si>
  <si>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</si>
  <si>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</si>
  <si>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</si>
  <si>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</si>
  <si>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</si>
  <si>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</si>
  <si>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</si>
  <si>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</si>
  <si>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</si>
  <si>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</si>
  <si>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</si>
  <si>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</si>
  <si>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</si>
  <si>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</si>
  <si>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</si>
  <si>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</si>
  <si>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</si>
  <si>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</si>
  <si>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</si>
  <si>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</si>
  <si>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</si>
  <si>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</si>
  <si>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</si>
  <si>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</si>
  <si>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</si>
  <si>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</si>
  <si>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</si>
  <si>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</si>
  <si>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</si>
  <si>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</si>
  <si>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</si>
  <si>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</si>
  <si>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</si>
  <si>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</si>
  <si>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</si>
  <si>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</si>
  <si>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</si>
  <si>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</si>
  <si>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</si>
  <si>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</si>
  <si>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</si>
  <si>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</si>
  <si>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</si>
  <si>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</si>
  <si>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</si>
  <si>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</si>
  <si>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</si>
  <si>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</si>
  <si>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</si>
  <si>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</si>
  <si>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</si>
  <si>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</si>
  <si>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</si>
  <si>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</si>
  <si>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</si>
  <si>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</si>
  <si>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</si>
  <si>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</si>
  <si>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</si>
  <si>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</si>
  <si>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</si>
  <si>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</si>
  <si>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</si>
  <si>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</si>
  <si>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</si>
  <si>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</si>
  <si>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</si>
  <si>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</si>
  <si>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</si>
  <si>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</si>
  <si>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</si>
  <si>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</si>
  <si>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</si>
  <si>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</si>
  <si>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</si>
  <si>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</si>
  <si>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</si>
  <si>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</si>
  <si>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</si>
  <si>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</si>
  <si>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</si>
  <si>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</si>
  <si>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</si>
  <si>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</si>
  <si>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</si>
  <si>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</si>
  <si>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</si>
  <si>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</si>
  <si>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</si>
  <si>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</si>
  <si>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</si>
  <si>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</si>
  <si>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</si>
  <si>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</si>
  <si>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</si>
  <si>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</si>
  <si>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</si>
  <si>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</si>
  <si>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</si>
  <si>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</si>
  <si>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</si>
  <si>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</si>
  <si>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</si>
  <si>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</si>
  <si>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</si>
  <si>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</si>
  <si>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</si>
  <si>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</si>
  <si>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</si>
  <si>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</si>
  <si>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</si>
  <si>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</si>
  <si>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</si>
  <si>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</si>
  <si>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</si>
  <si>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</si>
  <si>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</si>
  <si>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</si>
  <si>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</si>
  <si>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</si>
  <si>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</si>
  <si>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</si>
  <si>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</si>
  <si>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</si>
  <si>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</si>
  <si>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</si>
  <si>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</si>
  <si>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</si>
  <si>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</si>
  <si>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</si>
  <si>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</si>
  <si>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</si>
  <si>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</si>
  <si>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</si>
  <si>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</si>
  <si>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</si>
  <si>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</si>
  <si>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</si>
  <si>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</si>
  <si>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</si>
  <si>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</si>
  <si>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</si>
  <si>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</si>
  <si>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</si>
  <si>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</si>
  <si>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</si>
  <si>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</si>
  <si>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</si>
  <si>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</si>
  <si>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</si>
  <si>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</si>
  <si>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</si>
  <si>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</si>
  <si>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</si>
  <si>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</si>
  <si>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</si>
  <si>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</si>
  <si>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</si>
  <si>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</si>
  <si>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</si>
  <si>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</si>
  <si>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</si>
  <si>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</si>
  <si>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</si>
  <si>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</si>
  <si>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</si>
  <si>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</si>
  <si>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</si>
  <si>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</si>
  <si>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</si>
  <si>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</si>
  <si>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</si>
  <si>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</si>
  <si>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</si>
  <si>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</si>
  <si>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</si>
  <si>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</si>
  <si>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</si>
  <si>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</si>
  <si>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</si>
  <si>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</si>
  <si>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</si>
  <si>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</si>
  <si>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</si>
  <si>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</si>
  <si>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</si>
  <si>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</si>
  <si>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</si>
  <si>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</si>
  <si>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</si>
  <si>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</si>
  <si>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</si>
  <si>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</si>
  <si>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</si>
  <si>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</si>
  <si>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</si>
  <si>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</si>
  <si>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</si>
  <si>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</si>
  <si>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</si>
  <si>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</si>
  <si>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</si>
  <si>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</si>
  <si>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</si>
  <si>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</si>
  <si>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</si>
  <si>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</si>
  <si>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</si>
  <si>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</si>
  <si>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</si>
  <si>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</si>
  <si>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</si>
  <si>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</si>
  <si>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</si>
  <si>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</si>
  <si>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</si>
  <si>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</si>
  <si>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</si>
  <si>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</si>
  <si>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</si>
  <si>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</si>
  <si>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</si>
  <si>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</si>
  <si>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</si>
  <si>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</si>
  <si>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</si>
  <si>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</si>
  <si>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</si>
  <si>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</si>
  <si>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</si>
  <si>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</si>
  <si>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</si>
  <si>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</si>
  <si>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</si>
  <si>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</si>
  <si>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</si>
  <si>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</si>
  <si>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</si>
  <si>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</si>
  <si>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</si>
  <si>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</si>
  <si>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</si>
  <si>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</si>
  <si>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</si>
  <si>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</si>
  <si>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</si>
  <si>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</si>
  <si>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</si>
  <si>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</si>
  <si>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</si>
  <si>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</si>
  <si>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</si>
  <si>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</si>
  <si>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</si>
  <si>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</si>
  <si>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</si>
  <si>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</si>
  <si>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</si>
  <si>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</si>
  <si>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</si>
  <si>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</si>
  <si>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</si>
  <si>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</si>
  <si>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</si>
  <si>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</si>
  <si>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</si>
  <si>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</si>
  <si>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</si>
  <si>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</si>
  <si>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</si>
  <si>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</si>
  <si>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</si>
  <si>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</si>
  <si>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</si>
  <si>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</si>
  <si>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</si>
  <si>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</si>
  <si>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</si>
  <si>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</si>
  <si>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</si>
  <si>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</si>
  <si>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</si>
  <si>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</si>
  <si>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</si>
  <si>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</si>
  <si>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</si>
  <si>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</si>
  <si>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</si>
  <si>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</si>
  <si>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</si>
  <si>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</si>
  <si>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</si>
  <si>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</si>
  <si>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</si>
  <si>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</si>
  <si>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</si>
  <si>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</si>
  <si>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</si>
  <si>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</si>
  <si>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</si>
  <si>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</si>
  <si>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</si>
  <si>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</si>
  <si>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</si>
  <si>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</si>
  <si>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</si>
  <si>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</si>
  <si>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</si>
  <si>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</si>
  <si>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</si>
  <si>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</si>
  <si>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</si>
  <si>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</si>
  <si>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</si>
  <si>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</si>
  <si>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</si>
  <si>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</si>
  <si>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</si>
  <si>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</si>
  <si>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</si>
  <si>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</si>
  <si>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</si>
  <si>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</si>
  <si>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</si>
  <si>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</si>
  <si>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</si>
  <si>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</si>
  <si>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</si>
  <si>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</si>
  <si>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</si>
  <si>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</si>
  <si>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</si>
  <si>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</si>
  <si>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</si>
  <si>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</si>
  <si>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</si>
  <si>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</si>
  <si>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</si>
  <si>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</si>
  <si>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</si>
  <si>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</si>
  <si>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</si>
  <si>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</si>
  <si>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</si>
  <si>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</si>
  <si>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</si>
  <si>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</si>
  <si>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</si>
  <si>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</si>
  <si>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</si>
  <si>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</si>
  <si>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</si>
  <si>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</si>
  <si>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</si>
  <si>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</si>
  <si>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</si>
  <si>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</si>
  <si>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</si>
  <si>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</si>
  <si>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</si>
  <si>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</si>
  <si>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</si>
  <si>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</si>
  <si>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</si>
  <si>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</si>
  <si>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</si>
  <si>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</si>
  <si>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</si>
  <si>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</si>
  <si>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</si>
  <si>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</si>
  <si>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</si>
  <si>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</si>
  <si>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</si>
  <si>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</si>
  <si>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</si>
  <si>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</si>
  <si>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</si>
  <si>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</si>
  <si>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</si>
  <si>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</si>
  <si>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</si>
  <si>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</si>
  <si>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</si>
  <si>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</si>
  <si>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</si>
  <si>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</si>
  <si>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</si>
  <si>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</si>
  <si>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</si>
  <si>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</si>
  <si>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</si>
  <si>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</si>
  <si>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</si>
  <si>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</si>
  <si>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</si>
  <si>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</si>
  <si>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</si>
  <si>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</si>
  <si>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</si>
  <si>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</si>
  <si>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</si>
  <si>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</si>
  <si>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</si>
  <si>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</si>
  <si>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</si>
  <si>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</si>
  <si>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</si>
  <si>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</si>
  <si>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</si>
  <si>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</si>
  <si>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</si>
  <si>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</si>
  <si>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</si>
  <si>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</si>
  <si>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</si>
  <si>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</si>
  <si>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</si>
  <si>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</si>
  <si>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</si>
  <si>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</si>
  <si>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</si>
  <si>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</si>
  <si>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</si>
  <si>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</si>
  <si>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</si>
  <si>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</si>
  <si>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</si>
  <si>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</si>
  <si>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</si>
  <si>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</si>
  <si>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</si>
  <si>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</si>
  <si>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</si>
  <si>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</si>
  <si>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</si>
  <si>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</si>
  <si>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</si>
  <si>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</si>
  <si>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</si>
  <si>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</si>
  <si>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</si>
  <si>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</si>
  <si>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</si>
  <si>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</si>
  <si>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</si>
  <si>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</si>
  <si>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</si>
  <si>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</si>
  <si>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</si>
  <si>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</si>
  <si>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</si>
  <si>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</si>
  <si>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</si>
  <si>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</si>
  <si>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</si>
  <si>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</si>
  <si>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</si>
  <si>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</si>
  <si>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</si>
  <si>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</si>
  <si>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</si>
  <si>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</si>
  <si>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</si>
  <si>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</si>
  <si>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</si>
  <si>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</si>
  <si>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</si>
  <si>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</si>
  <si>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</si>
  <si>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</si>
  <si>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</si>
  <si>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</si>
  <si>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</si>
  <si>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</si>
  <si>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</si>
  <si>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</si>
  <si>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</si>
  <si>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</si>
  <si>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</si>
  <si>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</si>
  <si>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</si>
  <si>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</si>
  <si>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</si>
  <si>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</si>
  <si>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</si>
  <si>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</si>
  <si>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</si>
  <si>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</si>
  <si>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</si>
  <si>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</si>
  <si>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</si>
  <si>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</si>
  <si>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</si>
  <si>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</si>
  <si>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</si>
  <si>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</si>
  <si>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</si>
  <si>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</si>
  <si>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</si>
  <si>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</si>
  <si>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</si>
  <si>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</si>
  <si>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</si>
  <si>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</si>
  <si>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</si>
  <si>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</si>
  <si>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</si>
  <si>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</si>
  <si>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</si>
  <si>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</si>
  <si>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</si>
  <si>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</si>
  <si>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</si>
  <si>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</si>
  <si>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</si>
  <si>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</si>
  <si>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</si>
  <si>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</si>
  <si>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</si>
  <si>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</si>
  <si>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</si>
  <si>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</si>
  <si>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</si>
  <si>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</si>
  <si>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</si>
  <si>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</si>
  <si>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</si>
  <si>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</si>
  <si>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</si>
  <si>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</si>
  <si>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</si>
  <si>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</si>
  <si>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</si>
  <si>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</si>
  <si>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</si>
  <si>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</si>
  <si>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</si>
  <si>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</si>
  <si>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</si>
  <si>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</si>
  <si>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</si>
  <si>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</si>
  <si>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</si>
  <si>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</si>
  <si>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</si>
  <si>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</si>
  <si>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</si>
  <si>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</si>
  <si>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</si>
  <si>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</si>
  <si>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</si>
  <si>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</si>
  <si>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</si>
  <si>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</si>
  <si>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</si>
  <si>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</si>
  <si>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</si>
  <si>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</si>
  <si>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</si>
  <si>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</si>
  <si>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</si>
  <si>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</si>
  <si>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</si>
  <si>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</si>
  <si>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</si>
  <si>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</si>
  <si>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</si>
  <si>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</si>
  <si>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</si>
  <si>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</si>
  <si>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</si>
  <si>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</si>
  <si>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</si>
  <si>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</si>
  <si>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</si>
  <si>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</si>
  <si>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</si>
  <si>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</si>
  <si>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</si>
  <si>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</si>
  <si>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</si>
  <si>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</si>
  <si>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</si>
  <si>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</si>
  <si>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</si>
  <si>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</si>
  <si>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</si>
  <si>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</si>
  <si>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</si>
  <si>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</si>
  <si>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</si>
  <si>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</si>
  <si>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</si>
  <si>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</si>
  <si>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</si>
  <si>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</si>
  <si>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</si>
  <si>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</si>
  <si>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</si>
  <si>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</si>
  <si>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</si>
  <si>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</si>
  <si>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</si>
  <si>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</si>
  <si>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</si>
  <si>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</si>
  <si>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</si>
  <si>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</si>
  <si>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</si>
  <si>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</si>
  <si>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</si>
  <si>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</si>
  <si>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</si>
  <si>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</si>
  <si>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</si>
  <si>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</si>
  <si>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</si>
  <si>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</si>
  <si>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</si>
  <si>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</si>
  <si>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</si>
  <si>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</si>
  <si>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</si>
  <si>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</si>
  <si>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</si>
  <si>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</si>
  <si>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</si>
  <si>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</si>
  <si>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</si>
  <si>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</si>
  <si>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</si>
  <si>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</si>
  <si>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</si>
  <si>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</si>
  <si>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</si>
  <si>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</si>
  <si>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</si>
  <si>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</si>
  <si>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</si>
  <si>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</si>
  <si>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</si>
  <si>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</si>
  <si>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</si>
  <si>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</si>
  <si>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</si>
  <si>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</si>
  <si>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</si>
  <si>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</si>
  <si>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</si>
  <si>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</si>
  <si>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</si>
  <si>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</si>
  <si>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</si>
  <si>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</si>
  <si>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</si>
  <si>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</si>
  <si>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</si>
  <si>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</si>
  <si>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</si>
  <si>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</si>
  <si>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</si>
  <si>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</si>
  <si>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</si>
  <si>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</si>
  <si>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</si>
  <si>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</si>
  <si>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</si>
  <si>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</si>
  <si>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</si>
  <si>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</si>
  <si>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</si>
  <si>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</si>
  <si>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</si>
  <si>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</si>
  <si>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</si>
  <si>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</si>
  <si>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</si>
  <si>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</si>
  <si>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</si>
  <si>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</si>
  <si>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</si>
  <si>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</si>
  <si>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</si>
  <si>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</si>
  <si>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</si>
  <si>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</si>
  <si>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</si>
  <si>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</si>
  <si>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</si>
  <si>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</si>
  <si>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</si>
  <si>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</si>
  <si>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</si>
  <si>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</si>
  <si>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</si>
  <si>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</si>
  <si>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</si>
  <si>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</si>
  <si>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</si>
  <si>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</si>
  <si>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</si>
  <si>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</si>
  <si>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</si>
  <si>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</si>
  <si>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</si>
  <si>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</si>
  <si>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</si>
  <si>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</si>
  <si>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</si>
  <si>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</si>
  <si>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</si>
  <si>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</si>
  <si>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</si>
  <si>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</si>
  <si>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</si>
  <si>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</si>
  <si>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</si>
  <si>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</si>
  <si>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</si>
  <si>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</si>
  <si>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</si>
  <si>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</si>
  <si>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</si>
  <si>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</si>
  <si>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</si>
  <si>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</si>
  <si>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</si>
  <si>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</si>
  <si>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</si>
  <si>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</si>
  <si>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</si>
  <si>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</si>
  <si>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</si>
  <si>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</si>
  <si>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</si>
  <si>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</si>
  <si>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</si>
  <si>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</si>
  <si>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</si>
  <si>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</si>
  <si>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</si>
  <si>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</si>
  <si>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</si>
  <si>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</si>
  <si>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</si>
  <si>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</si>
  <si>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</si>
  <si>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</si>
  <si>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</si>
  <si>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</si>
  <si>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</si>
  <si>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</si>
  <si>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</si>
  <si>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</si>
  <si>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</si>
  <si>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</si>
  <si>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</si>
  <si>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</si>
  <si>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</si>
  <si>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</si>
  <si>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</si>
  <si>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</si>
  <si>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</si>
  <si>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</si>
  <si>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</si>
  <si>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</si>
  <si>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</si>
  <si>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</si>
  <si>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</si>
  <si>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</si>
  <si>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</si>
  <si>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</si>
  <si>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</si>
  <si>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</si>
  <si>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</si>
  <si>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</si>
  <si>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</si>
  <si>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</si>
  <si>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</si>
  <si>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</si>
  <si>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</si>
  <si>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</si>
  <si>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</si>
  <si>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</si>
  <si>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</si>
  <si>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</si>
  <si>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</si>
  <si>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</si>
  <si>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</si>
  <si>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</si>
  <si>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</si>
  <si>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</si>
  <si>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</si>
  <si>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</si>
  <si>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</si>
  <si>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</si>
  <si>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</si>
  <si>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</si>
  <si>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</si>
  <si>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</si>
  <si>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</si>
  <si>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</si>
  <si>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</si>
  <si>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</si>
  <si>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</si>
  <si>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</si>
  <si>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</si>
  <si>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</si>
  <si>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</si>
  <si>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</si>
  <si>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</si>
  <si>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</si>
  <si>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</si>
  <si>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</si>
  <si>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</si>
  <si>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</si>
  <si>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</si>
  <si>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</si>
  <si>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</si>
  <si>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</si>
  <si>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</si>
  <si>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</si>
  <si>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</si>
  <si>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</si>
  <si>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</si>
  <si>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</si>
  <si>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</si>
  <si>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</si>
  <si>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</si>
  <si>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</si>
  <si>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</si>
  <si>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</si>
  <si>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</si>
  <si>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</si>
  <si>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</si>
  <si>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</si>
  <si>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</si>
  <si>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</si>
  <si>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</si>
  <si>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</si>
  <si>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</si>
  <si>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</si>
  <si>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</si>
  <si>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</si>
  <si>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</si>
  <si>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</si>
  <si>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</si>
  <si>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</si>
  <si>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</si>
  <si>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</si>
  <si>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</si>
  <si>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</si>
  <si>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</si>
  <si>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</si>
  <si>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</si>
  <si>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</si>
  <si>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</si>
  <si>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</si>
  <si>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</si>
  <si>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</si>
  <si>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</si>
  <si>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</si>
  <si>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</si>
  <si>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</si>
  <si>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</si>
  <si>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</si>
  <si>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</si>
  <si>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</si>
  <si>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</si>
  <si>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</si>
  <si>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</si>
  <si>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</si>
  <si>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</si>
  <si>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</si>
  <si>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</si>
  <si>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</si>
  <si>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</si>
  <si>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</si>
  <si>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</si>
  <si>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</si>
  <si>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</si>
  <si>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</si>
  <si>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</si>
  <si>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</si>
  <si>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</si>
  <si>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</si>
  <si>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</si>
  <si>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</si>
  <si>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</si>
  <si>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</si>
  <si>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</si>
  <si>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</si>
  <si>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</si>
  <si>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</si>
  <si>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</si>
  <si>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</si>
  <si>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</si>
  <si>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</si>
  <si>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</si>
  <si>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</si>
  <si>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</si>
  <si>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</si>
  <si>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</si>
  <si>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</si>
  <si>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</si>
  <si>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</si>
  <si>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</si>
  <si>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</si>
  <si>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</si>
  <si>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</si>
  <si>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</si>
  <si>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</si>
  <si>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</si>
  <si>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</si>
  <si>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</si>
  <si>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</si>
  <si>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</si>
  <si>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</si>
  <si>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</si>
  <si>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</si>
  <si>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</si>
  <si>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</si>
  <si>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</si>
  <si>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</si>
  <si>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</si>
  <si>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</si>
  <si>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</si>
  <si>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</si>
  <si>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</si>
  <si>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</si>
  <si>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</si>
  <si>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</si>
  <si>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</si>
  <si>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</si>
  <si>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</si>
  <si>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</si>
  <si>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</si>
  <si>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</si>
  <si>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</si>
  <si>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</si>
  <si>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</si>
  <si>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</si>
  <si>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</si>
  <si>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</si>
  <si>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</si>
  <si>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</si>
  <si>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</si>
  <si>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</si>
  <si>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</si>
  <si>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</si>
  <si>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</si>
  <si>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</si>
  <si>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</si>
  <si>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</si>
  <si>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</si>
  <si>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</si>
  <si>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</si>
  <si>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</si>
  <si>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</si>
  <si>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</si>
  <si>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</si>
  <si>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</si>
  <si>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</si>
  <si>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</si>
  <si>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</si>
  <si>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</si>
  <si>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</si>
  <si>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</si>
  <si>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</si>
  <si>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</si>
  <si>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</si>
  <si>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</si>
  <si>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</si>
  <si>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</si>
  <si>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</si>
  <si>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</si>
  <si>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</si>
  <si>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</si>
  <si>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</si>
  <si>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</si>
  <si>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</si>
  <si>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</si>
  <si>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</si>
  <si>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</si>
  <si>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</si>
  <si>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</si>
  <si>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</si>
  <si>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</si>
  <si>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</si>
  <si>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</si>
  <si>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</si>
  <si>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</si>
  <si>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</si>
  <si>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</si>
  <si>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</si>
  <si>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</si>
  <si>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</si>
  <si>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</si>
  <si>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</si>
  <si>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</si>
  <si>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</si>
  <si>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</si>
  <si>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</si>
  <si>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</si>
  <si>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</si>
  <si>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</si>
  <si>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</si>
  <si>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</si>
  <si>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</si>
  <si>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</si>
  <si>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</si>
  <si>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</si>
  <si>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</si>
  <si>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</si>
  <si>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</si>
  <si>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</si>
  <si>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</si>
  <si>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</si>
  <si>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</si>
  <si>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</si>
  <si>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</si>
  <si>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</si>
  <si>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</si>
  <si>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</si>
  <si>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</si>
  <si>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</si>
  <si>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</si>
  <si>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</si>
  <si>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</si>
  <si>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</si>
  <si>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</si>
  <si>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</si>
  <si>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</si>
  <si>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</si>
  <si>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</si>
  <si>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</si>
  <si>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</si>
  <si>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</si>
  <si>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</si>
  <si>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</si>
  <si>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</si>
  <si>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</si>
  <si>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</si>
  <si>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</si>
  <si>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</si>
  <si>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</si>
  <si>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</si>
  <si>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</si>
  <si>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</si>
  <si>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</si>
  <si>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</si>
  <si>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</si>
  <si>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</si>
  <si>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</si>
  <si>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</si>
  <si>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</si>
  <si>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</si>
  <si>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</si>
  <si>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</si>
  <si>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</si>
  <si>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</si>
  <si>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</si>
  <si>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</si>
  <si>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</si>
  <si>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</si>
  <si>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</si>
  <si>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</si>
  <si>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</si>
  <si>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</si>
  <si>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</si>
  <si>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</si>
  <si>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</si>
  <si>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</si>
  <si>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</si>
  <si>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</si>
  <si>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</si>
  <si>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</si>
  <si>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</si>
  <si>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</si>
  <si>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</si>
  <si>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</si>
  <si>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</si>
  <si>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</si>
  <si>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</si>
  <si>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</si>
  <si>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</si>
  <si>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</si>
  <si>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</si>
  <si>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</si>
  <si>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</si>
  <si>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</si>
  <si>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</si>
  <si>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</si>
  <si>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</si>
  <si>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</si>
  <si>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</si>
  <si>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</si>
  <si>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</si>
  <si>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</si>
  <si>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</si>
  <si>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</si>
  <si>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</si>
  <si>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</si>
  <si>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</si>
  <si>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</si>
  <si>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</si>
  <si>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</si>
  <si>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</si>
  <si>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</si>
  <si>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</si>
  <si>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</si>
  <si>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</si>
  <si>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</si>
  <si>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</si>
  <si>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</si>
  <si>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</si>
  <si>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</si>
  <si>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</si>
  <si>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</si>
  <si>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</si>
  <si>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</si>
  <si>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</si>
  <si>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</si>
  <si>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</si>
  <si>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</si>
  <si>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</si>
  <si>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</si>
  <si>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</si>
  <si>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</si>
  <si>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</si>
  <si>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</si>
  <si>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</si>
  <si>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</si>
  <si>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</si>
  <si>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</si>
  <si>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</si>
  <si>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</si>
  <si>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</si>
  <si>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</si>
  <si>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</si>
  <si>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</si>
  <si>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</si>
  <si>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</si>
  <si>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</si>
  <si>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</si>
  <si>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</si>
  <si>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</si>
  <si>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</si>
  <si>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</si>
  <si>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</si>
  <si>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</si>
  <si>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</si>
  <si>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</si>
  <si>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</si>
  <si>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</si>
  <si>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</si>
  <si>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</si>
  <si>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</si>
  <si>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</si>
  <si>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</si>
  <si>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</si>
  <si>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</si>
  <si>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</si>
  <si>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</si>
  <si>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</si>
  <si>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</si>
  <si>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</si>
  <si>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</si>
  <si>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</si>
  <si>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</si>
  <si>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</si>
  <si>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</si>
  <si>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</si>
  <si>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</si>
  <si>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</si>
  <si>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</si>
  <si>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</si>
  <si>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</si>
  <si>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</si>
  <si>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</si>
  <si>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</si>
  <si>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</si>
  <si>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</si>
  <si>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</si>
  <si>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</si>
  <si>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</si>
  <si>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</si>
  <si>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</si>
  <si>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</si>
  <si>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</si>
  <si>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</si>
  <si>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</si>
  <si>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</si>
  <si>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</si>
  <si>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</si>
  <si>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</si>
  <si>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</si>
  <si>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</si>
  <si>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</si>
  <si>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</si>
  <si>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</si>
  <si>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</si>
  <si>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</si>
  <si>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</si>
  <si>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</si>
  <si>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</si>
  <si>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</si>
  <si>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</si>
  <si>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</si>
  <si>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</si>
  <si>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</si>
  <si>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</si>
  <si>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</si>
  <si>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</si>
  <si>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</si>
  <si>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</si>
  <si>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</si>
  <si>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</si>
  <si>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</si>
  <si>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</si>
  <si>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</si>
  <si>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</si>
  <si>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</si>
  <si>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</si>
  <si>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</si>
  <si>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</si>
  <si>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</si>
  <si>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</si>
  <si>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</si>
  <si>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</si>
  <si>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</si>
  <si>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</si>
  <si>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</si>
  <si>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</si>
  <si>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</si>
  <si>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</si>
  <si>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</si>
  <si>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</si>
  <si>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</si>
  <si>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</si>
  <si>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</si>
  <si>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</si>
  <si>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</si>
  <si>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</si>
  <si>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</si>
  <si>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</si>
  <si>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</si>
  <si>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</si>
  <si>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</si>
  <si>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</si>
  <si>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</si>
  <si>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</si>
  <si>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</si>
  <si>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</si>
  <si>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</si>
  <si>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</si>
  <si>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</si>
  <si>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</si>
  <si>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</si>
  <si>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</si>
  <si>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</si>
  <si>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</si>
  <si>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</si>
  <si>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</si>
  <si>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</si>
  <si>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</si>
  <si>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</si>
  <si>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</si>
  <si>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</si>
  <si>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</si>
  <si>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</si>
  <si>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</si>
  <si>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</si>
  <si>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</si>
  <si>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</si>
  <si>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</si>
  <si>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</si>
  <si>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</si>
  <si>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</si>
  <si>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</si>
  <si>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</si>
  <si>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</si>
  <si>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</si>
  <si>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</si>
  <si>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</si>
  <si>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</si>
  <si>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</si>
  <si>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</si>
  <si>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</si>
  <si>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</si>
  <si>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</si>
  <si>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</si>
  <si>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</si>
  <si>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</si>
  <si>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</si>
  <si>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</si>
  <si>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</si>
  <si>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</si>
  <si>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</si>
  <si>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</si>
  <si>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</si>
  <si>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</si>
  <si>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</si>
  <si>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</si>
  <si>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</si>
  <si>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</si>
  <si>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</si>
  <si>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</si>
  <si>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</si>
  <si>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</si>
  <si>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</si>
  <si>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</si>
  <si>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</si>
  <si>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</si>
  <si>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</si>
  <si>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</si>
  <si>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</si>
  <si>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</si>
  <si>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</si>
  <si>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</si>
  <si>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</si>
  <si>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</si>
  <si>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</si>
  <si>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</si>
  <si>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</si>
  <si>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</si>
  <si>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</si>
  <si>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</si>
  <si>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</si>
  <si>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</si>
  <si>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</si>
  <si>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</si>
  <si>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</si>
  <si>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</si>
  <si>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</si>
  <si>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</si>
  <si>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</si>
  <si>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</si>
  <si>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</si>
  <si>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</si>
  <si>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</si>
  <si>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</si>
  <si>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</si>
  <si>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</si>
  <si>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</si>
  <si>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</si>
  <si>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</si>
  <si>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</si>
  <si>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</si>
  <si>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</si>
  <si>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</si>
  <si>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</si>
  <si>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</si>
  <si>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</si>
  <si>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</si>
  <si>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</si>
  <si>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</si>
  <si>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</si>
  <si>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</si>
  <si>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</si>
  <si>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</si>
  <si>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</si>
  <si>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</si>
  <si>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</si>
  <si>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</si>
  <si>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</si>
  <si>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</si>
  <si>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</si>
  <si>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</si>
  <si>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</si>
  <si>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</si>
  <si>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</si>
  <si>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</si>
  <si>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</si>
  <si>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</si>
  <si>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</si>
  <si>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</si>
  <si>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</si>
  <si>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</si>
  <si>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</si>
  <si>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</si>
  <si>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</si>
  <si>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</si>
  <si>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</si>
  <si>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</si>
  <si>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</si>
  <si>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</si>
  <si>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</si>
  <si>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</si>
  <si>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</si>
  <si>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</si>
  <si>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</si>
  <si>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</si>
  <si>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</si>
  <si>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</si>
  <si>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</si>
  <si>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</si>
  <si>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</si>
  <si>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</si>
  <si>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</si>
  <si>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</si>
  <si>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</si>
  <si>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</si>
  <si>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</si>
  <si>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</si>
  <si>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</si>
  <si>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</si>
  <si>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</si>
  <si>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</si>
  <si>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</si>
  <si>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</si>
  <si>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</si>
  <si>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</si>
  <si>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</si>
  <si>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</si>
  <si>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</si>
  <si>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</si>
  <si>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</si>
  <si>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</si>
  <si>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</si>
  <si>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</si>
  <si>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</si>
  <si>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</si>
  <si>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</si>
  <si>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</si>
  <si>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</si>
  <si>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</si>
  <si>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</si>
  <si>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</si>
  <si>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</si>
  <si>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</si>
  <si>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</si>
  <si>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</si>
  <si>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</si>
  <si>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</si>
  <si>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</si>
  <si>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</si>
  <si>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</si>
  <si>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</si>
  <si>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</si>
  <si>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</si>
  <si>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</si>
  <si>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</si>
  <si>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</si>
  <si>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</si>
  <si>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</si>
  <si>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</si>
  <si>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</si>
  <si>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</si>
  <si>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</si>
  <si>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</si>
  <si>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</si>
  <si>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</si>
  <si>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</si>
  <si>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</si>
  <si>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</si>
  <si>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</si>
  <si>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</si>
  <si>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</si>
  <si>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</si>
  <si>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</si>
  <si>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</si>
  <si>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</si>
  <si>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</si>
  <si>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</si>
  <si>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</si>
  <si>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</si>
  <si>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</si>
  <si>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</si>
  <si>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</si>
  <si>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</si>
  <si>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</si>
  <si>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</si>
  <si>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</si>
  <si>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</si>
  <si>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</si>
  <si>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</si>
  <si>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</si>
  <si>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</si>
  <si>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</si>
  <si>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</si>
  <si>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</si>
  <si>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</si>
  <si>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</si>
  <si>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</si>
  <si>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</si>
  <si>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</si>
  <si>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</si>
  <si>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</si>
  <si>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</si>
  <si>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</si>
  <si>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</si>
  <si>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</si>
  <si>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</si>
  <si>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</si>
  <si>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</si>
  <si>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</si>
  <si>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</si>
  <si>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</si>
  <si>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</si>
  <si>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</si>
  <si>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</si>
  <si>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</si>
  <si>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</si>
  <si>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</si>
  <si>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</si>
  <si>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</si>
  <si>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</si>
  <si>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</si>
  <si>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</si>
  <si>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</si>
  <si>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</si>
  <si>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</si>
  <si>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</si>
  <si>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</si>
  <si>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</si>
  <si>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</si>
  <si>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</si>
  <si>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</si>
  <si>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</si>
  <si>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</si>
  <si>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</si>
  <si>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</si>
  <si>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</si>
  <si>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</si>
  <si>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</si>
  <si>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</si>
  <si>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</si>
  <si>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</si>
  <si>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</si>
  <si>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</si>
  <si>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</si>
  <si>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</si>
  <si>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</si>
  <si>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</si>
  <si>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</si>
  <si>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</si>
  <si>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</si>
  <si>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</si>
  <si>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</si>
  <si>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</si>
  <si>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</si>
  <si>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</si>
  <si>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</si>
  <si>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</si>
  <si>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</si>
  <si>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</si>
  <si>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</si>
  <si>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</si>
  <si>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</si>
  <si>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</si>
  <si>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</si>
  <si>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</si>
  <si>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</si>
  <si>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</si>
  <si>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</si>
  <si>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</si>
  <si>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</si>
  <si>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</si>
  <si>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</si>
  <si>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</si>
  <si>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</si>
  <si>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</si>
  <si>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</si>
  <si>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</si>
  <si>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</si>
  <si>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</si>
  <si>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</si>
  <si>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</si>
  <si>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</si>
  <si>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</si>
  <si>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</si>
  <si>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</si>
  <si>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</si>
  <si>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</si>
  <si>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</si>
  <si>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</si>
  <si>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</si>
  <si>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</si>
  <si>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</si>
  <si>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</si>
  <si>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</si>
  <si>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</si>
  <si>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</si>
  <si>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</si>
  <si>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</si>
  <si>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</si>
  <si>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</si>
  <si>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</si>
  <si>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</si>
  <si>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</si>
  <si>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</si>
  <si>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</si>
  <si>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</si>
  <si>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</si>
  <si>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</si>
  <si>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</si>
  <si>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</si>
  <si>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</si>
  <si>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</si>
  <si>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</si>
  <si>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</si>
  <si>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</si>
  <si>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</si>
  <si>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</si>
  <si>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</si>
  <si>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</si>
  <si>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</si>
  <si>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</si>
  <si>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</si>
  <si>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</si>
  <si>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</si>
  <si>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</si>
  <si>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</si>
  <si>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</si>
  <si>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</si>
  <si>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</si>
  <si>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</si>
  <si>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</si>
  <si>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</si>
  <si>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</si>
  <si>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</si>
  <si>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</si>
  <si>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</si>
  <si>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</si>
  <si>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</si>
  <si>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</si>
  <si>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</si>
  <si>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</si>
  <si>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</si>
  <si>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</si>
  <si>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</si>
  <si>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</si>
  <si>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</si>
  <si>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</si>
  <si>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</si>
  <si>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</si>
  <si>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</si>
  <si>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</si>
  <si>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</si>
  <si>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</si>
  <si>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</si>
  <si>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</si>
  <si>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</si>
  <si>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</si>
  <si>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</si>
  <si>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</si>
  <si>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</si>
  <si>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</si>
  <si>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</si>
  <si>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</si>
  <si>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</si>
  <si>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</si>
  <si>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</si>
  <si>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</si>
  <si>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</si>
  <si>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</si>
  <si>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</si>
  <si>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</si>
  <si>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</si>
  <si>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</si>
  <si>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</si>
  <si>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</si>
  <si>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</si>
  <si>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</si>
  <si>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</si>
  <si>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</si>
  <si>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</si>
  <si>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</si>
  <si>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</si>
  <si>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</si>
  <si>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</si>
  <si>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</si>
  <si>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</si>
  <si>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</si>
  <si>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</si>
  <si>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</si>
  <si>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</si>
  <si>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</si>
  <si>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</si>
  <si>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</si>
  <si>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</si>
  <si>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</si>
  <si>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</si>
  <si>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</si>
  <si>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</si>
  <si>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</si>
  <si>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</si>
  <si>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</si>
  <si>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</si>
  <si>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</si>
  <si>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</si>
  <si>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</si>
  <si>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</si>
  <si>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</si>
  <si>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</si>
  <si>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</si>
  <si>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</si>
  <si>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</si>
  <si>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</si>
  <si>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</si>
  <si>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</si>
  <si>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</si>
  <si>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</si>
  <si>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</si>
  <si>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</si>
  <si>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</si>
  <si>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</si>
  <si>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</si>
  <si>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</si>
  <si>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</si>
  <si>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</si>
  <si>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</si>
  <si>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</si>
  <si>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</si>
  <si>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</si>
  <si>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</si>
  <si>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</si>
  <si>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</si>
  <si>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</si>
  <si>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</si>
  <si>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</si>
  <si>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</si>
  <si>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</si>
  <si>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</si>
  <si>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</si>
  <si>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</si>
  <si>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</si>
  <si>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</si>
  <si>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</si>
  <si>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</si>
  <si>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</si>
  <si>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</si>
  <si>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</si>
  <si>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</si>
  <si>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</si>
  <si>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</si>
  <si>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</si>
  <si>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</si>
  <si>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</si>
  <si>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</si>
  <si>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</si>
  <si>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</si>
  <si>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</si>
  <si>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</si>
  <si>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</si>
  <si>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</si>
  <si>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</si>
  <si>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</si>
  <si>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</si>
  <si>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</si>
  <si>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</si>
  <si>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</si>
  <si>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</si>
  <si>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</si>
  <si>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</si>
  <si>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</si>
  <si>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</si>
  <si>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</si>
  <si>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</si>
  <si>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</si>
  <si>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</si>
  <si>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</si>
  <si>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</si>
  <si>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</si>
  <si>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</si>
  <si>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</si>
  <si>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</si>
  <si>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</si>
  <si>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</si>
  <si>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</si>
  <si>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</si>
  <si>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</si>
  <si>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</si>
  <si>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</si>
  <si>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</si>
  <si>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</si>
  <si>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</si>
  <si>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</si>
  <si>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</si>
  <si>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</si>
  <si>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</si>
  <si>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</si>
  <si>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</si>
  <si>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</si>
  <si>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</si>
  <si>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</si>
  <si>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</si>
  <si>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</si>
  <si>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</si>
  <si>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</si>
  <si>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</si>
  <si>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</si>
  <si>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</si>
  <si>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</si>
  <si>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</si>
  <si>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</si>
  <si>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</si>
  <si>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</si>
  <si>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</si>
  <si>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</si>
  <si>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</si>
  <si>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</si>
  <si>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</si>
  <si>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</si>
  <si>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</si>
  <si>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</si>
  <si>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</si>
  <si>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</si>
  <si>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</si>
  <si>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</si>
  <si>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</si>
  <si>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</si>
  <si>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</si>
  <si>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</si>
  <si>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</si>
  <si>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</si>
  <si>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</si>
  <si>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</si>
  <si>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</si>
  <si>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</si>
  <si>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</si>
  <si>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</si>
  <si>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</si>
  <si>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</si>
  <si>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</si>
  <si>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</si>
  <si>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</si>
  <si>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</si>
  <si>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</si>
  <si>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</si>
  <si>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</si>
  <si>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</si>
  <si>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</si>
  <si>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</si>
  <si>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</si>
  <si>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</si>
  <si>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</si>
  <si>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</si>
  <si>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</si>
  <si>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</si>
  <si>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</si>
  <si>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</si>
  <si>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</si>
  <si>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</si>
  <si>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</si>
  <si>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</si>
  <si>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</si>
  <si>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</si>
  <si>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</si>
  <si>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</si>
  <si>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</si>
  <si>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</si>
  <si>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</si>
  <si>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</si>
  <si>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</si>
  <si>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</si>
  <si>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</si>
  <si>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</si>
  <si>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</si>
  <si>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</si>
  <si>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</si>
  <si>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</si>
  <si>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</si>
  <si>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</si>
  <si>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</si>
  <si>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</si>
  <si>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</si>
  <si>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</si>
  <si>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</si>
  <si>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</si>
  <si>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</si>
  <si>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</si>
  <si>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</si>
  <si>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</si>
  <si>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</si>
  <si>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</si>
  <si>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</si>
  <si>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</si>
  <si>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</si>
  <si>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</si>
  <si>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</si>
  <si>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</si>
  <si>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</si>
  <si>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</si>
  <si>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</si>
  <si>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</si>
  <si>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</si>
  <si>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</si>
  <si>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</si>
  <si>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</si>
  <si>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</si>
  <si>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</si>
  <si>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</si>
  <si>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</si>
  <si>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</si>
  <si>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</si>
  <si>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</si>
  <si>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</si>
  <si>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</si>
  <si>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</si>
  <si>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</si>
  <si>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</si>
  <si>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</si>
  <si>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</si>
  <si>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</si>
  <si>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</si>
  <si>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</si>
  <si>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</si>
  <si>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</si>
  <si>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</si>
  <si>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</si>
  <si>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</si>
  <si>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</si>
  <si>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</si>
  <si>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</si>
  <si>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</si>
  <si>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</si>
  <si>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</si>
  <si>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</si>
  <si>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</si>
  <si>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</si>
  <si>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</si>
  <si>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</si>
  <si>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</si>
  <si>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</si>
  <si>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</si>
  <si>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</si>
  <si>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</si>
  <si>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</si>
  <si>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</si>
  <si>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</si>
  <si>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</si>
  <si>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</si>
  <si>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</si>
  <si>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</si>
  <si>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</si>
  <si>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</si>
  <si>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</si>
  <si>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</si>
  <si>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</si>
  <si>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</si>
  <si>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</si>
  <si>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</si>
  <si>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</si>
  <si>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</si>
  <si>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</si>
  <si>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</si>
  <si>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</si>
  <si>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</si>
  <si>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</si>
  <si>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</si>
  <si>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</si>
  <si>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</si>
  <si>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</si>
  <si>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</si>
  <si>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</si>
  <si>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</si>
  <si>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</si>
  <si>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</si>
  <si>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</si>
  <si>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</si>
  <si>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</si>
  <si>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</si>
  <si>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</si>
  <si>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</si>
  <si>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</si>
  <si>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</si>
  <si>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</si>
  <si>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</si>
  <si>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</si>
  <si>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</si>
  <si>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</si>
  <si>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</si>
  <si>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</si>
  <si>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</si>
  <si>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</si>
  <si>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</si>
  <si>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</si>
  <si>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</si>
  <si>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</si>
  <si>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</si>
  <si>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</si>
  <si>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</si>
  <si>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</si>
  <si>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</si>
  <si>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</si>
  <si>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</si>
  <si>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</si>
  <si>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</si>
  <si>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</si>
  <si>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</si>
  <si>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</si>
  <si>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</si>
  <si>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</si>
  <si>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</si>
  <si>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</si>
  <si>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</si>
  <si>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</si>
  <si>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</si>
  <si>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</si>
  <si>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</si>
  <si>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</si>
  <si>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</si>
  <si>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</si>
  <si>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</si>
  <si>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</si>
  <si>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</si>
  <si>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</si>
  <si>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</si>
  <si>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</si>
  <si>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</si>
  <si>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</si>
  <si>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</si>
  <si>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</si>
  <si>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</si>
  <si>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</si>
  <si>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</si>
  <si>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</si>
  <si>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</si>
  <si>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</si>
  <si>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</si>
  <si>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</si>
  <si>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</si>
  <si>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</si>
  <si>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</si>
  <si>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</si>
  <si>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</si>
  <si>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</si>
  <si>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</si>
  <si>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</si>
  <si>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</si>
  <si>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</si>
  <si>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</si>
  <si>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</si>
  <si>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</si>
  <si>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</si>
  <si>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</si>
  <si>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</si>
  <si>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</si>
  <si>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</si>
  <si>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</si>
  <si>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</si>
  <si>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</si>
  <si>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</si>
  <si>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</si>
  <si>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</si>
  <si>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</si>
  <si>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</si>
  <si>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</si>
  <si>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</si>
  <si>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</si>
  <si>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</si>
  <si>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</si>
  <si>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</si>
  <si>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</si>
  <si>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</si>
  <si>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</si>
  <si>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</si>
  <si>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</si>
  <si>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</si>
  <si>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</si>
  <si>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</si>
  <si>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</si>
  <si>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</si>
  <si>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</si>
  <si>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</si>
  <si>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</si>
  <si>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</si>
  <si>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</si>
  <si>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</si>
  <si>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</si>
  <si>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</si>
  <si>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</si>
  <si>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</si>
  <si>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</si>
  <si>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</si>
  <si>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</si>
  <si>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</si>
  <si>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</si>
  <si>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</si>
  <si>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</si>
  <si>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</si>
  <si>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</si>
  <si>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</si>
  <si>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</si>
  <si>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</si>
  <si>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</si>
  <si>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</si>
  <si>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</si>
  <si>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</si>
  <si>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</si>
  <si>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</si>
  <si>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</si>
  <si>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</si>
  <si>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</si>
  <si>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</si>
  <si>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</si>
  <si>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</si>
  <si>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</si>
  <si>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</si>
  <si>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</si>
  <si>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</si>
  <si>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</si>
  <si>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</si>
  <si>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</si>
  <si>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</si>
  <si>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</si>
  <si>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</si>
  <si>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</si>
  <si>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</si>
  <si>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</si>
  <si>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</si>
  <si>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</si>
  <si>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</si>
  <si>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</si>
  <si>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</si>
  <si>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</si>
  <si>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</si>
  <si>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</si>
  <si>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</si>
  <si>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</si>
  <si>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</si>
  <si>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</si>
  <si>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</si>
  <si>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</si>
  <si>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</si>
  <si>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</si>
  <si>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</si>
  <si>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</si>
  <si>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</si>
  <si>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</si>
  <si>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</si>
  <si>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</si>
  <si>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</si>
  <si>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</si>
  <si>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</si>
  <si>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</si>
  <si>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</si>
  <si>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</si>
  <si>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</si>
  <si>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</si>
  <si>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</si>
  <si>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</si>
  <si>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</si>
  <si>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</si>
  <si>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</si>
  <si>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</si>
  <si>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</si>
  <si>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</si>
  <si>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</si>
  <si>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</si>
  <si>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</si>
  <si>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</si>
  <si>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</si>
  <si>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</si>
  <si>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</si>
  <si>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</si>
  <si>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</si>
  <si>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</si>
  <si>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</si>
  <si>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</si>
  <si>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</si>
  <si>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</si>
  <si>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</si>
  <si>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</si>
  <si>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</si>
  <si>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</si>
  <si>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</si>
  <si>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</si>
  <si>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</si>
  <si>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</si>
  <si>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</si>
  <si>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</si>
  <si>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</si>
  <si>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</si>
  <si>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</si>
  <si>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</si>
  <si>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</si>
  <si>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</si>
  <si>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</si>
  <si>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</si>
  <si>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</si>
  <si>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</si>
  <si>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</si>
  <si>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</si>
  <si>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</si>
  <si>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</si>
  <si>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</si>
  <si>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</si>
  <si>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</si>
  <si>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</si>
  <si>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</si>
  <si>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</si>
  <si>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</si>
  <si>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</si>
  <si>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</si>
  <si>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</si>
  <si>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</si>
  <si>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</si>
  <si>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</si>
  <si>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</si>
  <si>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</si>
  <si>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</si>
  <si>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</si>
  <si>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</si>
  <si>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</si>
  <si>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</si>
  <si>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</si>
  <si>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</si>
  <si>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</si>
  <si>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</si>
  <si>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</si>
  <si>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</si>
  <si>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</si>
  <si>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</si>
  <si>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</si>
  <si>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</si>
  <si>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</si>
  <si>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</si>
  <si>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</si>
  <si>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</si>
  <si>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</si>
  <si>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</si>
  <si>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</si>
  <si>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</si>
  <si>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</si>
  <si>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</si>
  <si>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</si>
  <si>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</si>
  <si>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</si>
  <si>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</si>
  <si>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</si>
  <si>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</si>
  <si>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</si>
  <si>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</si>
  <si>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</si>
  <si>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</si>
  <si>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</si>
  <si>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</si>
  <si>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</si>
  <si>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</si>
  <si>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</si>
  <si>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</si>
  <si>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</si>
  <si>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</si>
  <si>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</si>
  <si>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</si>
  <si>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</si>
  <si>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</si>
  <si>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</si>
  <si>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</si>
  <si>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</si>
  <si>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</si>
  <si>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</si>
  <si>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</si>
  <si>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</si>
  <si>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</si>
  <si>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</si>
  <si>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</si>
  <si>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</si>
  <si>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</si>
  <si>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</si>
  <si>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</si>
  <si>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</si>
  <si>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</si>
  <si>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</si>
  <si>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</si>
  <si>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</si>
  <si>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</si>
  <si>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</si>
  <si>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</si>
  <si>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</si>
  <si>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</si>
  <si>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</si>
  <si>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</si>
  <si>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</si>
  <si>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</si>
  <si>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</si>
  <si>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</si>
  <si>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</si>
  <si>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</si>
  <si>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</si>
  <si>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</si>
  <si>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</si>
  <si>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</si>
  <si>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</si>
  <si>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</si>
  <si>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</si>
  <si>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</si>
  <si>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</si>
  <si>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</si>
  <si>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</si>
  <si>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</si>
  <si>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</si>
  <si>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</si>
  <si>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</si>
  <si>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</si>
  <si>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</si>
  <si>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</si>
  <si>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</si>
  <si>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</si>
  <si>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</si>
  <si>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</si>
  <si>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</si>
  <si>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</si>
  <si>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</si>
  <si>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</si>
  <si>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</si>
  <si>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</si>
  <si>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</si>
  <si>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</si>
  <si>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</si>
  <si>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</si>
  <si>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</si>
  <si>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</si>
  <si>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</si>
  <si>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</si>
  <si>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</si>
  <si>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</si>
  <si>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</si>
  <si>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</si>
  <si>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</si>
  <si>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</si>
  <si>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</si>
  <si>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</si>
  <si>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</si>
  <si>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</si>
  <si>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</si>
  <si>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</si>
  <si>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</si>
  <si>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</si>
  <si>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</si>
  <si>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</si>
  <si>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</si>
  <si>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</si>
  <si>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</si>
  <si>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</si>
  <si>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</si>
  <si>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</si>
  <si>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</si>
  <si>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</si>
  <si>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</si>
  <si>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</si>
  <si>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</si>
  <si>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</si>
  <si>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</si>
  <si>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</si>
  <si>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</si>
  <si>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</si>
  <si>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</si>
  <si>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</si>
  <si>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</si>
  <si>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</si>
  <si>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</si>
  <si>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</si>
  <si>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</si>
  <si>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</si>
  <si>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</si>
  <si>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</si>
  <si>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</si>
  <si>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</si>
  <si>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</si>
  <si>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</si>
  <si>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</si>
  <si>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</si>
  <si>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</si>
  <si>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</si>
  <si>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</si>
  <si>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</si>
  <si>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</si>
  <si>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</si>
  <si>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</si>
  <si>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</si>
  <si>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</si>
  <si>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</si>
  <si>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</si>
  <si>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</si>
  <si>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</si>
  <si>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</si>
  <si>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</si>
  <si>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</si>
  <si>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</si>
  <si>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</si>
  <si>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</si>
  <si>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</si>
  <si>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</si>
  <si>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</si>
  <si>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</si>
  <si>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</si>
  <si>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</si>
  <si>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</si>
  <si>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</si>
  <si>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</si>
  <si>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</si>
  <si>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</si>
  <si>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</si>
  <si>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</si>
  <si>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</si>
  <si>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</si>
  <si>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</si>
  <si>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</si>
  <si>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</si>
  <si>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</si>
  <si>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</si>
  <si>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</si>
  <si>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</si>
  <si>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</si>
  <si>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</si>
  <si>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</si>
  <si>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</si>
  <si>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</si>
  <si>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</si>
  <si>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</si>
  <si>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</si>
  <si>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</si>
  <si>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</si>
  <si>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</si>
  <si>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</si>
  <si>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</si>
  <si>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</si>
  <si>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</si>
  <si>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</si>
  <si>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</si>
  <si>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</si>
  <si>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</si>
  <si>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</si>
  <si>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</si>
  <si>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</si>
  <si>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</si>
  <si>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</si>
  <si>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</si>
  <si>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</si>
  <si>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</si>
  <si>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</si>
  <si>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</si>
  <si>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</si>
  <si>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</si>
  <si>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</si>
  <si>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</si>
  <si>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</si>
  <si>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</si>
  <si>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</si>
  <si>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</si>
  <si>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</si>
  <si>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</si>
  <si>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</si>
  <si>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</si>
  <si>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</si>
  <si>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</si>
  <si>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</si>
  <si>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</si>
  <si>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</si>
  <si>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</si>
  <si>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</si>
  <si>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</si>
  <si>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</si>
  <si>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</si>
  <si>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</si>
  <si>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</si>
  <si>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</si>
  <si>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</si>
  <si>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</si>
  <si>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</si>
  <si>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</si>
  <si>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</si>
  <si>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</si>
  <si>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</si>
  <si>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</si>
  <si>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</si>
  <si>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</si>
  <si>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</si>
  <si>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</si>
  <si>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</si>
  <si>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</si>
  <si>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</si>
  <si>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</si>
  <si>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</si>
  <si>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</si>
  <si>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</si>
  <si>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</si>
  <si>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</si>
  <si>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</si>
  <si>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</si>
  <si>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</si>
  <si>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</si>
  <si>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</si>
  <si>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</si>
  <si>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</si>
  <si>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</si>
  <si>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</si>
  <si>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</si>
  <si>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</si>
  <si>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</si>
  <si>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</si>
  <si>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</si>
  <si>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</si>
  <si>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</si>
  <si>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</si>
  <si>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</si>
  <si>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</si>
  <si>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</si>
  <si>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</si>
  <si>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</si>
  <si>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</si>
  <si>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</si>
  <si>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</si>
  <si>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</si>
  <si>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</si>
  <si>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</si>
  <si>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</si>
  <si>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</si>
  <si>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</si>
  <si>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</si>
  <si>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</si>
  <si>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</si>
  <si>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</si>
  <si>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</si>
  <si>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</si>
  <si>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</si>
  <si>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</si>
  <si>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</si>
  <si>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</si>
  <si>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</si>
  <si>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</si>
  <si>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</si>
  <si>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</si>
  <si>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</si>
  <si>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</si>
  <si>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</si>
  <si>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</si>
  <si>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</si>
  <si>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</si>
  <si>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</si>
  <si>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</si>
  <si>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</si>
  <si>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</si>
  <si>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</si>
  <si>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</si>
  <si>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</si>
  <si>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</si>
  <si>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</si>
  <si>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</si>
  <si>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</si>
  <si>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</si>
  <si>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</si>
  <si>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</si>
  <si>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</si>
  <si>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</si>
  <si>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</si>
  <si>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</si>
  <si>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</si>
  <si>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</si>
  <si>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</si>
  <si>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</si>
  <si>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</si>
  <si>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</si>
  <si>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</si>
  <si>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</si>
  <si>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</si>
  <si>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</si>
  <si>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</si>
  <si>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</si>
  <si>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</si>
  <si>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</si>
  <si>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</si>
  <si>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</si>
  <si>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</si>
  <si>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</si>
  <si>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</si>
  <si>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</si>
  <si>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</si>
  <si>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</si>
  <si>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</si>
  <si>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</si>
  <si>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</si>
  <si>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</si>
  <si>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</si>
  <si>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</si>
  <si>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</si>
  <si>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</si>
  <si>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</si>
  <si>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</si>
  <si>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</si>
  <si>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</si>
  <si>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</si>
  <si>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</si>
  <si>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</si>
  <si>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</si>
  <si>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</si>
  <si>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</si>
  <si>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</si>
  <si>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</si>
  <si>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</si>
  <si>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</si>
  <si>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</si>
  <si>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</si>
  <si>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</si>
  <si>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</si>
  <si>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</si>
  <si>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</si>
  <si>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</si>
  <si>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</si>
  <si>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</si>
  <si>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</si>
  <si>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</si>
  <si>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</si>
  <si>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</si>
  <si>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</si>
  <si>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</si>
  <si>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</si>
  <si>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</si>
  <si>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</si>
  <si>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</si>
  <si>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</si>
  <si>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</si>
  <si>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</si>
  <si>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</si>
  <si>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</si>
  <si>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</si>
  <si>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</si>
  <si>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</si>
  <si>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</si>
  <si>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</si>
  <si>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</si>
  <si>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</si>
  <si>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</si>
  <si>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</si>
  <si>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</si>
  <si>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</si>
  <si>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</si>
  <si>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</si>
  <si>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</si>
  <si>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</si>
  <si>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</si>
  <si>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</si>
  <si>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</si>
  <si>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</si>
  <si>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</si>
  <si>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</si>
  <si>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</si>
  <si>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</si>
  <si>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</si>
  <si>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</si>
  <si>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</si>
  <si>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</si>
  <si>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</si>
  <si>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</si>
  <si>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</si>
  <si>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</si>
  <si>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</si>
  <si>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</si>
  <si>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</si>
  <si>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</si>
  <si>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</si>
  <si>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</si>
  <si>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</si>
  <si>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</si>
  <si>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</si>
  <si>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</si>
  <si>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</si>
  <si>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</si>
  <si>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</si>
  <si>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</si>
  <si>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</si>
  <si>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</si>
  <si>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</si>
  <si>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</si>
  <si>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</si>
  <si>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</si>
  <si>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</si>
  <si>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</si>
  <si>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</si>
  <si>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</si>
  <si>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</si>
  <si>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</si>
  <si>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</si>
  <si>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</si>
  <si>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</si>
  <si>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</si>
  <si>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</si>
  <si>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</si>
  <si>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</si>
  <si>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</si>
  <si>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</si>
  <si>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</si>
  <si>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</si>
  <si>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</si>
  <si>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</si>
  <si>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</si>
  <si>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</si>
  <si>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</si>
  <si>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</si>
  <si>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</si>
  <si>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</si>
  <si>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</si>
  <si>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</si>
  <si>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</si>
  <si>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</si>
  <si>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</si>
  <si>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</si>
  <si>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</si>
  <si>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</si>
  <si>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</si>
  <si>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</si>
  <si>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</si>
  <si>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</si>
  <si>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</si>
  <si>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</si>
  <si>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</si>
  <si>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</si>
  <si>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</si>
  <si>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</si>
  <si>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</si>
  <si>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</si>
  <si>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</si>
  <si>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</si>
  <si>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</si>
  <si>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</si>
  <si>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</si>
  <si>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</si>
  <si>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</si>
  <si>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</si>
  <si>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</si>
  <si>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</si>
  <si>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</si>
  <si>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</si>
  <si>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</si>
  <si>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</si>
  <si>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</si>
  <si>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</si>
  <si>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</si>
  <si>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</si>
  <si>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</si>
  <si>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</si>
  <si>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</si>
  <si>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</si>
  <si>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</si>
  <si>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</si>
  <si>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</si>
  <si>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</si>
  <si>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</si>
  <si>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</si>
  <si>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</si>
  <si>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</si>
  <si>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</si>
  <si>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</si>
  <si>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</si>
  <si>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</si>
  <si>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</si>
  <si>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</si>
  <si>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</si>
  <si>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</si>
  <si>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</si>
  <si>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</si>
  <si>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</si>
  <si>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</si>
  <si>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</si>
  <si>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</si>
  <si>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</si>
  <si>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</si>
  <si>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</si>
  <si>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</si>
  <si>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</si>
  <si>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</si>
  <si>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</si>
  <si>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</si>
  <si>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</si>
  <si>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</si>
  <si>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</si>
  <si>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</si>
  <si>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</si>
  <si>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</si>
  <si>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</si>
  <si>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</si>
  <si>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</si>
  <si>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</si>
  <si>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</si>
  <si>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</si>
  <si>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</si>
  <si>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</si>
  <si>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</si>
  <si>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</si>
  <si>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</si>
  <si>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</si>
  <si>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</si>
  <si>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</si>
  <si>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</si>
  <si>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</si>
  <si>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</si>
  <si>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</si>
  <si>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</si>
  <si>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</si>
  <si>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</si>
  <si>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</si>
  <si>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</si>
  <si>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</si>
  <si>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</si>
  <si>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</si>
  <si>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</si>
  <si>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</si>
  <si>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</si>
  <si>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</si>
  <si>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</si>
  <si>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</si>
  <si>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</si>
  <si>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</si>
  <si>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</si>
  <si>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</si>
  <si>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</si>
  <si>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</si>
  <si>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</si>
  <si>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</si>
  <si>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</si>
  <si>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</si>
  <si>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</si>
  <si>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</si>
  <si>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</si>
  <si>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</si>
  <si>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</si>
  <si>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</si>
  <si>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</si>
  <si>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</si>
  <si>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</si>
  <si>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</si>
  <si>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</si>
  <si>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</si>
  <si>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</si>
  <si>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</si>
  <si>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</si>
  <si>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</si>
  <si>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</si>
  <si>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</si>
  <si>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</si>
  <si>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</si>
  <si>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</si>
  <si>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</si>
  <si>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</si>
  <si>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</si>
  <si>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</si>
  <si>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</si>
  <si>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</si>
  <si>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</si>
  <si>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</si>
  <si>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</si>
  <si>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</si>
  <si>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</si>
  <si>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</si>
  <si>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</si>
  <si>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</si>
  <si>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</si>
  <si>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</si>
  <si>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</si>
  <si>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</si>
  <si>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</si>
  <si>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</si>
  <si>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</si>
  <si>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</si>
  <si>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</si>
  <si>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</si>
  <si>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</si>
  <si>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</si>
  <si>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</si>
  <si>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</si>
  <si>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</si>
  <si>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</si>
  <si>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</si>
  <si>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</si>
  <si>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</si>
  <si>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</si>
  <si>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</si>
  <si>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</si>
  <si>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</si>
  <si>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</si>
  <si>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</si>
  <si>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</si>
  <si>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</si>
  <si>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</si>
  <si>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</si>
  <si>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</si>
  <si>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</si>
  <si>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</si>
  <si>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</si>
  <si>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</si>
  <si>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</si>
  <si>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</si>
  <si>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</si>
  <si>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</si>
  <si>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</si>
  <si>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</si>
  <si>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</si>
  <si>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</si>
  <si>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</si>
  <si>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</si>
  <si>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</si>
  <si>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</si>
  <si>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</si>
  <si>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</si>
  <si>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</si>
  <si>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</si>
  <si>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</si>
  <si>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</si>
  <si>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</si>
  <si>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</si>
  <si>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</si>
  <si>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</si>
  <si>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</si>
  <si>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</si>
  <si>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</si>
  <si>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</si>
  <si>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</si>
  <si>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</si>
  <si>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</si>
  <si>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</si>
  <si>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</si>
  <si>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</si>
  <si>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</si>
  <si>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</si>
  <si>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</si>
  <si>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</si>
  <si>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</si>
  <si>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</si>
  <si>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</si>
  <si>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</si>
  <si>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</si>
  <si>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</si>
  <si>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</si>
  <si>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</si>
  <si>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</si>
  <si>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</si>
  <si>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</si>
  <si>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</si>
  <si>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</si>
  <si>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</si>
  <si>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</si>
  <si>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</si>
  <si>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</si>
  <si>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</si>
  <si>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</si>
  <si>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</si>
  <si>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</si>
  <si>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</si>
  <si>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</si>
  <si>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</si>
  <si>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</si>
  <si>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</si>
  <si>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</si>
  <si>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</si>
  <si>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</si>
  <si>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</si>
  <si>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</si>
  <si>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</si>
  <si>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</si>
  <si>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</si>
  <si>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</si>
  <si>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</si>
  <si>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</si>
  <si>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</si>
  <si>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</si>
  <si>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</si>
  <si>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</si>
  <si>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</si>
  <si>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</si>
  <si>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</si>
  <si>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</si>
  <si>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</si>
  <si>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</si>
  <si>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</si>
  <si>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</si>
  <si>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</si>
  <si>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</si>
  <si>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</si>
  <si>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</si>
  <si>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</si>
  <si>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</si>
  <si>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</si>
  <si>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</si>
  <si>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</si>
  <si>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</si>
  <si>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</si>
  <si>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</si>
  <si>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</si>
  <si>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</si>
  <si>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</si>
  <si>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</si>
  <si>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</si>
  <si>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</si>
  <si>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</si>
  <si>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</si>
  <si>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</si>
  <si>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</si>
  <si>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</si>
  <si>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</si>
  <si>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</si>
  <si>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</si>
  <si>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</si>
  <si>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</si>
  <si>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</si>
  <si>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</si>
  <si>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</si>
  <si>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</si>
  <si>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</si>
  <si>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</si>
  <si>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</si>
  <si>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</si>
  <si>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</si>
  <si>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</si>
  <si>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</si>
  <si>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</si>
  <si>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</si>
  <si>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</si>
  <si>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</si>
  <si>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</si>
  <si>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</si>
  <si>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</si>
  <si>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</si>
  <si>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</si>
  <si>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</si>
  <si>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</si>
  <si>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</si>
  <si>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</si>
  <si>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</si>
  <si>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</si>
  <si>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</si>
  <si>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</si>
  <si>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</si>
  <si>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</si>
  <si>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</si>
  <si>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</si>
  <si>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</si>
  <si>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</si>
  <si>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</si>
  <si>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</si>
  <si>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</si>
  <si>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</si>
  <si>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</si>
  <si>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</si>
  <si>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</si>
  <si>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</si>
  <si>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</si>
  <si>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</si>
  <si>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</si>
  <si>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</si>
  <si>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</si>
  <si>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</si>
  <si>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</si>
  <si>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</si>
  <si>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</si>
  <si>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</si>
  <si>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</si>
  <si>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</si>
  <si>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</si>
  <si>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</si>
  <si>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</si>
  <si>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</si>
  <si>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</si>
  <si>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</si>
  <si>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</si>
  <si>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</si>
  <si>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</si>
  <si>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</si>
  <si>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</si>
  <si>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</si>
  <si>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</si>
  <si>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</si>
  <si>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</si>
  <si>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</si>
  <si>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</si>
  <si>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</si>
  <si>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</si>
  <si>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</si>
  <si>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</si>
  <si>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</si>
  <si>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</si>
  <si>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</si>
  <si>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</si>
  <si>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</si>
  <si>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</si>
  <si>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</si>
  <si>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</si>
  <si>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</si>
  <si>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</si>
  <si>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</si>
  <si>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</si>
  <si>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</si>
  <si>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</si>
  <si>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</si>
  <si>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</si>
  <si>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</si>
  <si>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</si>
  <si>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</si>
  <si>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</si>
  <si>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</si>
  <si>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</si>
  <si>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</si>
  <si>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</si>
  <si>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</si>
  <si>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</si>
  <si>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</si>
  <si>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</si>
  <si>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</si>
  <si>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</si>
  <si>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</si>
  <si>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</si>
  <si>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</si>
  <si>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</si>
  <si>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</si>
  <si>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</si>
  <si>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</si>
  <si>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</si>
  <si>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</si>
  <si>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</si>
  <si>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</si>
  <si>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</si>
  <si>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</si>
  <si>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</si>
  <si>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</si>
  <si>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</si>
  <si>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</si>
  <si>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</si>
  <si>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</si>
  <si>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</si>
  <si>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</si>
  <si>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</si>
  <si>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</si>
  <si>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</si>
  <si>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</si>
  <si>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</si>
  <si>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</si>
  <si>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</si>
  <si>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</si>
  <si>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</si>
  <si>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</si>
  <si>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</si>
  <si>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</si>
  <si>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</si>
  <si>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</si>
  <si>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</si>
  <si>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</si>
  <si>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</si>
  <si>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</si>
  <si>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</si>
  <si>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</si>
  <si>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</si>
  <si>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</si>
  <si>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</si>
  <si>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</si>
  <si>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</si>
  <si>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</si>
  <si>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</si>
  <si>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</si>
  <si>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</si>
  <si>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</si>
  <si>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</si>
  <si>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</si>
  <si>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</si>
  <si>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</si>
  <si>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</si>
  <si>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</si>
  <si>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</si>
  <si>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</si>
  <si>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</si>
  <si>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</si>
  <si>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</si>
  <si>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</si>
  <si>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</si>
  <si>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</si>
  <si>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</si>
  <si>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</si>
  <si>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</si>
  <si>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</si>
  <si>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</si>
  <si>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</si>
  <si>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</si>
  <si>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</si>
  <si>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</si>
  <si>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</si>
  <si>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</si>
  <si>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</si>
  <si>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</si>
  <si>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</si>
  <si>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</si>
  <si>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</si>
  <si>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</si>
  <si>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</si>
  <si>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</si>
  <si>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</si>
  <si>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</si>
  <si>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</si>
  <si>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</si>
  <si>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</si>
  <si>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</si>
  <si>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</si>
  <si>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</si>
  <si>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</si>
  <si>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</si>
  <si>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</si>
  <si>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</si>
  <si>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</si>
  <si>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</si>
  <si>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</si>
  <si>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</si>
  <si>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</si>
  <si>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</si>
  <si>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</si>
  <si>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</si>
  <si>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</si>
  <si>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</si>
  <si>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</si>
  <si>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</si>
  <si>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</si>
  <si>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</si>
  <si>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</si>
  <si>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</si>
  <si>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</si>
  <si>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</si>
  <si>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</si>
  <si>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</si>
  <si>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</si>
  <si>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</si>
  <si>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</si>
  <si>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</si>
  <si>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</si>
  <si>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</si>
  <si>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</si>
  <si>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</si>
  <si>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</si>
  <si>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</si>
  <si>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</si>
  <si>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</si>
  <si>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</si>
  <si>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</si>
  <si>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</si>
  <si>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</si>
  <si>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</si>
  <si>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</si>
  <si>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</si>
  <si>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</si>
  <si>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</si>
  <si>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</si>
  <si>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</si>
  <si>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</si>
  <si>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</si>
  <si>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</si>
  <si>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</si>
  <si>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</si>
  <si>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</si>
  <si>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</si>
  <si>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</si>
  <si>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</si>
  <si>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</si>
  <si>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</si>
  <si>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</si>
  <si>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</si>
  <si>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</si>
  <si>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</si>
  <si>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</si>
  <si>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</si>
  <si>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</si>
  <si>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</si>
  <si>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</si>
  <si>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</si>
  <si>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</si>
  <si>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</si>
  <si>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</si>
  <si>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</si>
  <si>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</si>
  <si>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</si>
  <si>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</si>
  <si>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</si>
  <si>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</si>
  <si>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</si>
  <si>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</si>
  <si>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</si>
  <si>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</si>
  <si>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</si>
  <si>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</si>
  <si>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</si>
  <si>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</si>
  <si>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</si>
  <si>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</si>
  <si>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</si>
  <si>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</si>
  <si>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</si>
  <si>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</si>
  <si>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</si>
  <si>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</si>
  <si>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</si>
  <si>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</si>
  <si>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</si>
  <si>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</si>
  <si>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</si>
  <si>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</si>
  <si>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</si>
  <si>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</si>
  <si>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</si>
  <si>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</si>
  <si>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</si>
  <si>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</si>
  <si>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</si>
  <si>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</si>
  <si>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</si>
  <si>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</si>
  <si>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</si>
  <si>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</si>
  <si>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</si>
  <si>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</si>
  <si>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</si>
  <si>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</si>
  <si>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</si>
  <si>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</si>
  <si>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</si>
  <si>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</si>
  <si>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</si>
  <si>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</si>
  <si>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</si>
  <si>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</si>
  <si>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</si>
  <si>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</si>
  <si>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</si>
  <si>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</si>
  <si>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</si>
  <si>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</si>
  <si>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</si>
  <si>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</si>
  <si>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</si>
  <si>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</si>
  <si>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</si>
  <si>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</si>
  <si>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</si>
  <si>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</si>
  <si>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</si>
  <si>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</si>
  <si>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</si>
  <si>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</si>
  <si>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</si>
  <si>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</si>
  <si>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</si>
  <si>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</si>
  <si>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</si>
  <si>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</si>
  <si>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</si>
  <si>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</si>
  <si>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</si>
  <si>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</si>
  <si>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</si>
  <si>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</si>
  <si>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</si>
  <si>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</si>
  <si>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</si>
  <si>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</si>
  <si>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</si>
  <si>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</si>
  <si>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</si>
  <si>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</si>
  <si>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</si>
  <si>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</si>
  <si>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</si>
  <si>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</si>
  <si>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</si>
  <si>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</si>
  <si>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</si>
  <si>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</si>
  <si>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</si>
  <si>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</si>
  <si>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</si>
  <si>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</si>
  <si>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</si>
  <si>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</si>
  <si>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</si>
  <si>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</si>
  <si>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</si>
  <si>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</si>
  <si>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</si>
  <si>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</si>
  <si>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</si>
  <si>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</si>
  <si>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</si>
  <si>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</si>
  <si>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</si>
  <si>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</si>
  <si>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</si>
  <si>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</si>
  <si>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</si>
  <si>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</si>
  <si>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</si>
  <si>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</si>
  <si>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</si>
  <si>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</si>
  <si>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</si>
  <si>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</si>
  <si>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</si>
  <si>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</si>
  <si>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</si>
  <si>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</si>
  <si>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</si>
  <si>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</si>
  <si>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</si>
  <si>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</si>
  <si>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</si>
  <si>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</si>
  <si>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</si>
  <si>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</si>
  <si>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</si>
  <si>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</si>
  <si>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</si>
  <si>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</si>
  <si>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</si>
  <si>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</si>
  <si>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</si>
  <si>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</si>
  <si>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</si>
  <si>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</si>
  <si>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</si>
  <si>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</si>
  <si>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</si>
  <si>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</si>
  <si>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</si>
  <si>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</si>
  <si>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</si>
  <si>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</si>
  <si>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</si>
  <si>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</si>
  <si>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</si>
  <si>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</si>
  <si>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</si>
  <si>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</si>
  <si>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</si>
  <si>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</si>
  <si>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</si>
  <si>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</si>
  <si>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</si>
  <si>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</si>
  <si>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</si>
  <si>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</si>
  <si>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</si>
  <si>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</si>
  <si>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</si>
  <si>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</si>
  <si>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</si>
  <si>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</si>
  <si>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</si>
  <si>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</si>
  <si>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</si>
  <si>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</si>
  <si>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</si>
  <si>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</si>
  <si>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</si>
  <si>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</si>
  <si>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</si>
  <si>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</si>
  <si>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</si>
  <si>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</si>
  <si>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</si>
  <si>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</si>
  <si>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</si>
  <si>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</si>
  <si>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</si>
  <si>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</si>
  <si>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</si>
  <si>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</si>
  <si>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</si>
  <si>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</si>
  <si>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</si>
  <si>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</si>
  <si>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</si>
  <si>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</si>
  <si>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</si>
  <si>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</si>
  <si>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</si>
  <si>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</si>
  <si>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</si>
  <si>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</si>
  <si>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</si>
  <si>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</si>
  <si>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</si>
  <si>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</si>
  <si>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</si>
  <si>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</si>
  <si>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</si>
  <si>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</si>
  <si>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</si>
  <si>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</si>
  <si>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</si>
  <si>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</si>
  <si>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</si>
  <si>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</si>
  <si>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</si>
  <si>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</si>
  <si>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</si>
  <si>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</si>
  <si>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</si>
  <si>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</si>
  <si>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</si>
  <si>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</si>
  <si>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</si>
  <si>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</si>
  <si>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</si>
  <si>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</si>
  <si>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</si>
  <si>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</si>
  <si>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</si>
  <si>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</si>
  <si>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</si>
  <si>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</si>
  <si>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</si>
  <si>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</si>
  <si>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</si>
  <si>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</si>
  <si>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</si>
  <si>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</si>
  <si>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</si>
  <si>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</si>
  <si>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</si>
  <si>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</si>
  <si>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</si>
  <si>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</si>
  <si>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</si>
  <si>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</si>
  <si>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</si>
  <si>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</si>
  <si>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</si>
  <si>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</si>
  <si>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</si>
  <si>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</si>
  <si>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</si>
  <si>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</si>
  <si>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</si>
  <si>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</si>
  <si>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</si>
  <si>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</si>
  <si>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</si>
  <si>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</si>
  <si>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</si>
  <si>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</si>
  <si>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</si>
  <si>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</si>
  <si>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</si>
  <si>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</si>
  <si>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</si>
  <si>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</si>
  <si>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</si>
  <si>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</si>
  <si>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</si>
  <si>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</si>
  <si>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</si>
  <si>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</si>
  <si>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</si>
  <si>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</si>
  <si>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</si>
  <si>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</si>
  <si>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</si>
  <si>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</si>
  <si>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</si>
  <si>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</si>
  <si>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</si>
  <si>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</si>
  <si>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</si>
  <si>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</si>
  <si>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</si>
  <si>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</si>
  <si>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</si>
  <si>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</si>
  <si>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</si>
  <si>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</si>
  <si>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</si>
  <si>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</si>
  <si>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</si>
  <si>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</si>
  <si>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</si>
  <si>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</si>
  <si>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</si>
  <si>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</si>
  <si>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</si>
  <si>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</si>
  <si>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</si>
  <si>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</si>
  <si>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</si>
  <si>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</si>
  <si>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</si>
  <si>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</si>
  <si>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</si>
  <si>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</si>
  <si>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</si>
  <si>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</si>
  <si>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</si>
  <si>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</si>
  <si>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</si>
  <si>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</si>
  <si>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</si>
  <si>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</si>
  <si>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</si>
  <si>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</si>
  <si>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</si>
  <si>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</si>
  <si>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</si>
  <si>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</si>
  <si>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</si>
  <si>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</si>
  <si>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</si>
  <si>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</si>
  <si>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</si>
  <si>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</si>
  <si>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</si>
  <si>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</si>
  <si>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</si>
  <si>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</si>
  <si>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</si>
  <si>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</si>
  <si>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</si>
  <si>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</si>
  <si>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</si>
  <si>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</si>
  <si>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</si>
  <si>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</si>
  <si>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</si>
  <si>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</si>
  <si>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</si>
  <si>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</si>
  <si>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</si>
  <si>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</si>
  <si>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</si>
  <si>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</si>
  <si>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</si>
  <si>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</si>
  <si>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</si>
  <si>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</si>
  <si>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</si>
  <si>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</si>
  <si>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</si>
  <si>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</si>
  <si>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</si>
  <si>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</si>
  <si>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</si>
  <si>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</si>
  <si>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</si>
  <si>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</si>
  <si>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</si>
  <si>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</si>
  <si>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</si>
  <si>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</si>
  <si>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</si>
  <si>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</si>
  <si>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</si>
  <si>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</si>
  <si>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</si>
  <si>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</si>
  <si>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</si>
  <si>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</si>
  <si>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</si>
  <si>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</si>
  <si>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</si>
  <si>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</si>
  <si>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</si>
  <si>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</si>
  <si>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</si>
  <si>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</si>
  <si>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</si>
  <si>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</si>
  <si>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</si>
  <si>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</si>
  <si>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</si>
  <si>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</si>
  <si>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</si>
  <si>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</si>
  <si>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</si>
  <si>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</si>
  <si>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</si>
  <si>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</si>
  <si>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</si>
  <si>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</si>
  <si>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</si>
  <si>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</si>
  <si>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</si>
  <si>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</si>
  <si>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</si>
  <si>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</si>
  <si>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</si>
  <si>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</si>
  <si>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</si>
  <si>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</si>
  <si>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</si>
  <si>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</si>
  <si>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</si>
  <si>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</si>
  <si>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</si>
  <si>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</si>
  <si>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</si>
  <si>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</si>
  <si>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</si>
  <si>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</si>
  <si>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</si>
  <si>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</si>
  <si>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</si>
  <si>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</si>
  <si>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</si>
  <si>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</si>
  <si>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</si>
  <si>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</si>
  <si>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</si>
  <si>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</si>
  <si>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</si>
  <si>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</si>
  <si>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</si>
  <si>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</si>
  <si>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</si>
  <si>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</si>
  <si>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</si>
  <si>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</si>
  <si>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</si>
  <si>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</si>
  <si>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</si>
  <si>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</si>
  <si>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</si>
  <si>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</si>
  <si>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</si>
  <si>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</si>
  <si>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</si>
  <si>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</si>
  <si>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</si>
  <si>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</si>
  <si>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</si>
  <si>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</si>
  <si>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</si>
  <si>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</si>
  <si>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</si>
  <si>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</si>
  <si>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</si>
  <si>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</si>
  <si>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</si>
  <si>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</si>
  <si>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</si>
  <si>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</si>
  <si>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</si>
  <si>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</si>
  <si>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</si>
  <si>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</si>
  <si>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</si>
  <si>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</si>
  <si>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</si>
  <si>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</si>
  <si>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</si>
  <si>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</si>
  <si>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</si>
  <si>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</si>
  <si>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</si>
  <si>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</si>
  <si>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</si>
  <si>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</si>
  <si>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</si>
  <si>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</si>
  <si>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</si>
  <si>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</si>
  <si>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</si>
  <si>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</si>
  <si>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</si>
  <si>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</si>
  <si>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</si>
  <si>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</si>
  <si>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</si>
  <si>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</si>
  <si>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</si>
  <si>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</si>
  <si>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</si>
  <si>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</si>
  <si>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</si>
  <si>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</si>
  <si>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</si>
  <si>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</si>
  <si>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</si>
  <si>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</si>
  <si>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</si>
  <si>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</si>
  <si>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</si>
  <si>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</si>
  <si>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</si>
  <si>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</si>
  <si>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</si>
  <si>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</si>
  <si>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</si>
  <si>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</si>
  <si>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</si>
  <si>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</si>
  <si>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</si>
  <si>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</si>
  <si>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</si>
  <si>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</si>
  <si>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</si>
  <si>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</si>
  <si>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</si>
  <si>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</si>
  <si>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</si>
  <si>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</si>
  <si>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</si>
  <si>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</si>
  <si>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</si>
  <si>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</si>
  <si>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</si>
  <si>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</si>
  <si>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</si>
  <si>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</si>
  <si>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</si>
  <si>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</si>
  <si>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</si>
  <si>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</si>
  <si>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</si>
  <si>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</si>
  <si>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</si>
  <si>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</si>
  <si>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</si>
  <si>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</si>
  <si>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</si>
  <si>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</si>
  <si>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</si>
  <si>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</si>
  <si>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</si>
  <si>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</si>
  <si>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</si>
  <si>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</si>
  <si>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</si>
  <si>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</si>
  <si>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</si>
  <si>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</si>
  <si>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</si>
  <si>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</si>
  <si>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</si>
  <si>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</si>
  <si>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</si>
  <si>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</si>
  <si>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</si>
  <si>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</si>
  <si>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</si>
  <si>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</si>
  <si>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</si>
  <si>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</si>
  <si>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</si>
  <si>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</si>
  <si>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</si>
  <si>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</si>
  <si>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</si>
  <si>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</si>
  <si>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</si>
  <si>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</si>
  <si>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</si>
  <si>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</si>
  <si>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</si>
  <si>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</si>
  <si>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</si>
  <si>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</si>
  <si>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</si>
  <si>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</si>
  <si>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</si>
  <si>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</si>
  <si>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</si>
  <si>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</si>
  <si>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</si>
  <si>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</si>
  <si>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</si>
  <si>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</si>
  <si>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</si>
  <si>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</si>
  <si>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</si>
  <si>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</si>
  <si>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</si>
  <si>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</si>
  <si>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</si>
  <si>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</si>
  <si>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</si>
  <si>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</si>
  <si>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</si>
  <si>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</si>
  <si>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</si>
  <si>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</si>
  <si>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</si>
  <si>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</si>
  <si>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</si>
  <si>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</si>
  <si>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</si>
  <si>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</si>
  <si>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</si>
  <si>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</si>
  <si>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</si>
  <si>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</si>
  <si>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</si>
  <si>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</si>
  <si>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</si>
  <si>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</si>
  <si>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</si>
  <si>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</si>
  <si>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</si>
  <si>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</si>
  <si>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</si>
  <si>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</si>
  <si>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</si>
  <si>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</si>
  <si>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</si>
  <si>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</si>
  <si>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</si>
  <si>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</si>
  <si>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</si>
  <si>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</si>
  <si>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</si>
  <si>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</si>
  <si>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</si>
  <si>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</si>
  <si>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</si>
  <si>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</si>
  <si>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</si>
  <si>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</si>
  <si>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</si>
  <si>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</si>
  <si>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</si>
  <si>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</si>
  <si>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</si>
  <si>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</si>
  <si>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</si>
  <si>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</si>
  <si>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</si>
  <si>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</si>
  <si>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</si>
  <si>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</si>
  <si>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</si>
  <si>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</si>
  <si>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</si>
  <si>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</si>
  <si>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</si>
  <si>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</si>
  <si>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</si>
  <si>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</si>
  <si>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</si>
  <si>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</si>
  <si>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</si>
  <si>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</si>
  <si>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</si>
  <si>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</si>
  <si>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</si>
  <si>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</si>
  <si>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</si>
  <si>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</si>
  <si>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</si>
  <si>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</si>
  <si>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</si>
  <si>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</si>
  <si>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</si>
  <si>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</si>
  <si>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</si>
  <si>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</si>
  <si>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</si>
  <si>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</si>
  <si>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</si>
  <si>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</si>
  <si>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</si>
  <si>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</si>
  <si>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</si>
  <si>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</si>
  <si>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</si>
  <si>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</si>
  <si>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</si>
  <si>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</si>
  <si>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</si>
  <si>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</si>
  <si>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</si>
  <si>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</si>
  <si>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</si>
  <si>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</si>
  <si>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</si>
  <si>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</si>
  <si>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</si>
  <si>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</si>
  <si>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</si>
  <si>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</si>
  <si>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</si>
  <si>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</si>
  <si>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</si>
  <si>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</si>
  <si>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</si>
  <si>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</si>
  <si>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</si>
  <si>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</si>
  <si>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</si>
  <si>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</si>
  <si>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</si>
  <si>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</si>
  <si>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</si>
  <si>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</si>
  <si>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</si>
  <si>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</si>
  <si>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</si>
  <si>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</si>
  <si>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</si>
  <si>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</si>
  <si>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</si>
  <si>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</si>
  <si>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</si>
  <si>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</si>
  <si>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</si>
  <si>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</si>
  <si>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</si>
  <si>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</si>
  <si>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</si>
  <si>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</si>
  <si>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</si>
  <si>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</si>
  <si>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</si>
  <si>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</si>
  <si>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</si>
  <si>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</si>
  <si>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</si>
  <si>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</si>
  <si>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</si>
  <si>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</si>
  <si>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</si>
  <si>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</si>
  <si>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</si>
  <si>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</si>
  <si>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</si>
  <si>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</si>
  <si>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</si>
  <si>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</si>
  <si>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</si>
  <si>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</si>
  <si>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</si>
  <si>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</si>
  <si>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</si>
  <si>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</si>
  <si>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</si>
  <si>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</si>
  <si>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</si>
  <si>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</si>
  <si>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</si>
  <si>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</si>
  <si>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</si>
  <si>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</si>
  <si>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</si>
  <si>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</si>
  <si>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</si>
  <si>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</si>
  <si>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</si>
  <si>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</si>
  <si>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</si>
  <si>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</si>
  <si>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</si>
  <si>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</si>
  <si>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</si>
  <si>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</si>
  <si>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</si>
  <si>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</si>
  <si>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</si>
  <si>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</si>
  <si>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</si>
  <si>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</si>
  <si>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</si>
  <si>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</si>
  <si>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</si>
  <si>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</si>
  <si>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</si>
  <si>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</si>
  <si>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</si>
  <si>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</si>
  <si>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</si>
  <si>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</si>
  <si>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</si>
  <si>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</si>
  <si>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</si>
  <si>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</si>
  <si>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</si>
  <si>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</si>
  <si>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</si>
  <si>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</si>
  <si>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</si>
  <si>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</si>
  <si>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</si>
  <si>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</si>
  <si>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</si>
  <si>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</si>
  <si>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</si>
  <si>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</si>
  <si>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</si>
  <si>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</si>
  <si>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</si>
  <si>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</si>
  <si>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</si>
  <si>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</si>
  <si>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</si>
  <si>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</si>
  <si>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</si>
  <si>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</si>
  <si>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</si>
  <si>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</si>
  <si>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</si>
  <si>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</si>
  <si>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</si>
  <si>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</si>
  <si>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</si>
  <si>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</si>
  <si>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</si>
  <si>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</si>
  <si>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</si>
  <si>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</si>
  <si>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</si>
  <si>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</si>
  <si>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</si>
  <si>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</si>
  <si>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</si>
  <si>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</si>
  <si>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</si>
  <si>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</si>
  <si>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</si>
  <si>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</si>
  <si>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</si>
  <si>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</si>
  <si>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</si>
  <si>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</si>
  <si>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</si>
  <si>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</si>
  <si>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</si>
  <si>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</si>
  <si>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</si>
  <si>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</si>
  <si>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</si>
  <si>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</si>
  <si>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</si>
  <si>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</si>
  <si>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</si>
  <si>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</si>
  <si>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</si>
  <si>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</si>
  <si>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</si>
  <si>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</si>
  <si>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</si>
  <si>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</si>
  <si>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</si>
  <si>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</si>
  <si>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</si>
  <si>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</si>
  <si>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</si>
  <si>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</si>
  <si>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</si>
  <si>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</si>
  <si>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</si>
  <si>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</si>
  <si>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</si>
  <si>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</si>
  <si>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</si>
  <si>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</si>
  <si>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</si>
  <si>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</si>
  <si>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</si>
  <si>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</si>
  <si>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</si>
  <si>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</si>
  <si>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</si>
  <si>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</si>
  <si>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</si>
  <si>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</si>
  <si>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</si>
  <si>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</si>
  <si>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</si>
  <si>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</si>
  <si>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</si>
  <si>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</si>
  <si>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</si>
  <si>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</si>
  <si>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</si>
  <si>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</si>
  <si>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</si>
  <si>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</si>
  <si>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</si>
  <si>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</si>
  <si>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</si>
  <si>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</si>
  <si>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</si>
  <si>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</si>
  <si>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</si>
  <si>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</si>
  <si>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</si>
  <si>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</si>
  <si>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</si>
  <si>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</si>
  <si>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</si>
  <si>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</si>
  <si>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</si>
  <si>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</si>
  <si>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</si>
  <si>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</si>
  <si>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</si>
  <si>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</si>
  <si>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</si>
  <si>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</si>
  <si>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</si>
  <si>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</si>
  <si>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</si>
  <si>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</si>
  <si>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</si>
  <si>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</si>
  <si>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</si>
  <si>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</si>
  <si>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</si>
  <si>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</si>
  <si>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</si>
  <si>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</si>
  <si>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</si>
  <si>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</si>
  <si>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</si>
  <si>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</si>
  <si>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</si>
  <si>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</si>
  <si>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</si>
  <si>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</si>
  <si>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</si>
  <si>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</si>
  <si>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</si>
  <si>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</si>
  <si>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</si>
  <si>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</si>
  <si>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</si>
  <si>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</si>
  <si>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</si>
  <si>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</si>
  <si>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</si>
  <si>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</si>
  <si>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</si>
  <si>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</si>
  <si>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</si>
  <si>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</si>
  <si>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</si>
  <si>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</si>
  <si>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</si>
  <si>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</si>
  <si>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</si>
  <si>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</si>
  <si>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</si>
  <si>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</si>
  <si>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</si>
  <si>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</si>
  <si>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</si>
  <si>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</si>
  <si>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</si>
  <si>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</si>
  <si>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</si>
  <si>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</si>
  <si>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</si>
  <si>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</si>
  <si>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</si>
  <si>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</si>
  <si>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</si>
  <si>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</si>
  <si>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</si>
  <si>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</si>
  <si>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</si>
  <si>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</si>
  <si>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</si>
  <si>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</si>
  <si>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</si>
  <si>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</si>
  <si>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</si>
  <si>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</si>
  <si>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</si>
  <si>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</si>
  <si>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</si>
  <si>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</si>
  <si>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</si>
  <si>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</si>
  <si>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</si>
  <si>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</si>
  <si>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</si>
  <si>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</si>
  <si>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</si>
  <si>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</si>
  <si>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</si>
  <si>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</si>
  <si>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</si>
  <si>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</si>
  <si>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</si>
  <si>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</si>
  <si>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</si>
  <si>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</si>
  <si>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</si>
  <si>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</si>
  <si>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</si>
  <si>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</si>
  <si>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</si>
  <si>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</si>
  <si>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</si>
  <si>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</si>
  <si>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</si>
  <si>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</si>
  <si>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</si>
  <si>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</si>
  <si>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</si>
  <si>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</si>
  <si>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</si>
  <si>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</si>
  <si>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</si>
  <si>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</si>
  <si>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</si>
  <si>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</si>
  <si>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</si>
  <si>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</si>
  <si>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</si>
  <si>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</si>
  <si>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</si>
  <si>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</si>
  <si>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</si>
  <si>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</si>
  <si>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</si>
  <si>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</si>
  <si>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</si>
  <si>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</si>
  <si>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</si>
  <si>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</si>
  <si>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</si>
  <si>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</si>
  <si>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</si>
  <si>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</si>
  <si>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</si>
  <si>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</si>
  <si>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</si>
  <si>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</si>
  <si>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</si>
  <si>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</si>
  <si>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</si>
  <si>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</si>
  <si>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</si>
  <si>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</si>
  <si>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</si>
  <si>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</si>
  <si>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</si>
  <si>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</si>
  <si>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</si>
  <si>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</si>
  <si>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</si>
  <si>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</si>
  <si>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</si>
  <si>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</si>
  <si>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</si>
  <si>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</si>
  <si>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</si>
  <si>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</si>
  <si>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</si>
  <si>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</si>
  <si>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</si>
  <si>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</si>
  <si>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</si>
  <si>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</si>
  <si>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</si>
  <si>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</si>
  <si>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</si>
  <si>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</si>
  <si>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</si>
  <si>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</si>
  <si>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</si>
  <si>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</si>
  <si>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</si>
  <si>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</si>
  <si>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</si>
  <si>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</si>
  <si>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</si>
  <si>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</si>
  <si>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</si>
  <si>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</si>
  <si>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</si>
  <si>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</si>
  <si>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</si>
  <si>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</si>
  <si>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</si>
  <si>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</si>
  <si>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</si>
  <si>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</si>
  <si>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</si>
  <si>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</si>
  <si>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</si>
  <si>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</si>
  <si>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</si>
  <si>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</si>
  <si>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</si>
  <si>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</si>
  <si>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</si>
  <si>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</si>
  <si>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</si>
  <si>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</si>
  <si>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</si>
  <si>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</si>
  <si>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</si>
  <si>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</si>
  <si>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</si>
  <si>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</si>
  <si>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</si>
  <si>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</si>
  <si>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</si>
  <si>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</si>
  <si>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</si>
  <si>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</si>
  <si>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</si>
  <si>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</si>
  <si>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</si>
  <si>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</si>
  <si>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</si>
  <si>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</si>
  <si>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</si>
  <si>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</si>
  <si>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</si>
  <si>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</si>
  <si>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</si>
  <si>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</si>
  <si>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</si>
  <si>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</si>
  <si>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</si>
  <si>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</si>
  <si>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</si>
  <si>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</si>
  <si>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</si>
  <si>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</si>
  <si>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</si>
  <si>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</si>
  <si>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</si>
  <si>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</si>
  <si>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</si>
  <si>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</si>
  <si>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</si>
  <si>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</si>
  <si>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</si>
  <si>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</si>
  <si>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</si>
  <si>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</si>
  <si>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</si>
  <si>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</si>
  <si>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</si>
  <si>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</si>
  <si>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</si>
  <si>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</si>
  <si>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</si>
  <si>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</si>
  <si>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</si>
  <si>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</si>
  <si>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</si>
  <si>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</si>
  <si>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</si>
  <si>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</si>
  <si>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</si>
  <si>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</si>
  <si>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</si>
  <si>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</si>
  <si>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</si>
  <si>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</si>
  <si>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</si>
  <si>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</si>
  <si>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</si>
  <si>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</si>
  <si>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</si>
  <si>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</si>
  <si>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</si>
  <si>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</si>
  <si>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</si>
  <si>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</si>
  <si>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</si>
  <si>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</si>
  <si>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</si>
  <si>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</si>
  <si>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</si>
  <si>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</si>
  <si>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</si>
  <si>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</si>
  <si>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</si>
  <si>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</si>
  <si>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</si>
  <si>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</si>
  <si>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</si>
  <si>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</si>
  <si>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</si>
  <si>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</si>
  <si>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</si>
  <si>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</si>
  <si>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</si>
  <si>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</si>
  <si>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</si>
  <si>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</si>
  <si>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</si>
  <si>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</si>
  <si>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</si>
  <si>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</si>
  <si>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</si>
  <si>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</si>
  <si>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</si>
  <si>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</si>
  <si>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</si>
  <si>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</si>
  <si>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</si>
  <si>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</si>
  <si>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</si>
  <si>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</si>
  <si>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</si>
  <si>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</si>
  <si>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</si>
  <si>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</si>
  <si>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</si>
  <si>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</si>
  <si>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</si>
  <si>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</si>
  <si>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</si>
  <si>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</si>
  <si>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</si>
  <si>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</si>
  <si>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</si>
  <si>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</si>
  <si>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</si>
  <si>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</si>
  <si>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</si>
  <si>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</si>
  <si>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</si>
  <si>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</si>
  <si>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</si>
  <si>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</si>
  <si>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</si>
  <si>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</si>
  <si>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</si>
  <si>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</si>
  <si>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</si>
  <si>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</si>
  <si>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</si>
  <si>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</si>
  <si>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</si>
  <si>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</si>
  <si>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</si>
  <si>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</si>
  <si>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</si>
  <si>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</si>
  <si>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</si>
  <si>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</si>
  <si>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</si>
  <si>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</si>
  <si>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</si>
  <si>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</si>
  <si>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</si>
  <si>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</si>
  <si>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</si>
  <si>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</si>
  <si>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</si>
  <si>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</si>
  <si>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</si>
  <si>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</si>
  <si>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</si>
  <si>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</si>
  <si>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</si>
  <si>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</si>
  <si>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</si>
  <si>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</si>
  <si>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</si>
  <si>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</si>
  <si>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</si>
  <si>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</si>
  <si>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</si>
  <si>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</si>
  <si>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</si>
  <si>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</si>
  <si>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</si>
  <si>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</si>
  <si>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</si>
  <si>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</si>
  <si>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</si>
  <si>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</si>
  <si>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</si>
  <si>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</si>
  <si>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</si>
  <si>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</si>
  <si>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</si>
  <si>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</si>
  <si>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</si>
  <si>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</si>
  <si>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</si>
  <si>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</si>
  <si>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</si>
  <si>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</si>
  <si>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</si>
  <si>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</si>
  <si>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</si>
  <si>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</si>
  <si>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</si>
  <si>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</si>
  <si>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</si>
  <si>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</si>
  <si>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</si>
  <si>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</si>
  <si>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</si>
  <si>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</si>
  <si>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</si>
  <si>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</si>
  <si>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</si>
  <si>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</si>
  <si>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</si>
  <si>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</si>
  <si>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</si>
  <si>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</si>
  <si>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</si>
  <si>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</si>
  <si>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</si>
  <si>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</si>
  <si>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</si>
  <si>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</si>
  <si>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</si>
  <si>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</si>
  <si>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</si>
  <si>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</si>
  <si>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</si>
  <si>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</si>
  <si>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</si>
  <si>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</si>
  <si>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</si>
  <si>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</si>
  <si>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</si>
  <si>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</si>
  <si>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</si>
  <si>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</si>
  <si>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</si>
  <si>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</si>
  <si>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</si>
  <si>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</si>
  <si>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</si>
  <si>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</si>
  <si>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</si>
  <si>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</si>
  <si>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</si>
  <si>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</si>
  <si>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</si>
  <si>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</si>
  <si>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</si>
  <si>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</si>
  <si>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</si>
  <si>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</si>
  <si>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</si>
  <si>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</si>
  <si>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</si>
  <si>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</si>
  <si>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</si>
  <si>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</si>
  <si>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</si>
  <si>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</si>
  <si>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</si>
  <si>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</si>
  <si>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</si>
  <si>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</si>
  <si>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</si>
  <si>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</si>
  <si>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</si>
  <si>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</si>
  <si>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</si>
  <si>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</si>
  <si>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</si>
  <si>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</si>
  <si>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</si>
  <si>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</si>
  <si>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</si>
  <si>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</si>
  <si>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</si>
  <si>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</si>
  <si>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</si>
  <si>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</si>
  <si>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</si>
  <si>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</si>
  <si>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</si>
  <si>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</si>
  <si>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</si>
  <si>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</si>
  <si>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</si>
  <si>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</si>
  <si>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</si>
  <si>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</si>
  <si>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</si>
  <si>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</si>
  <si>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</si>
  <si>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</si>
  <si>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</si>
  <si>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</si>
  <si>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</si>
  <si>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</si>
  <si>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</si>
  <si>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</si>
  <si>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</si>
  <si>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</si>
  <si>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</si>
  <si>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</si>
  <si>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</si>
  <si>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</si>
  <si>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</si>
  <si>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</si>
  <si>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</si>
  <si>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</si>
  <si>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</si>
  <si>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</si>
  <si>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</si>
  <si>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</si>
  <si>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</si>
  <si>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</si>
  <si>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</si>
  <si>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</si>
  <si>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</si>
  <si>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</si>
  <si>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</si>
  <si>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</si>
  <si>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</si>
  <si>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</si>
  <si>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</si>
  <si>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</si>
  <si>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</si>
  <si>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</si>
  <si>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</si>
  <si>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</si>
  <si>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</si>
  <si>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</si>
  <si>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</si>
  <si>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</si>
  <si>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</si>
  <si>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</si>
  <si>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</si>
  <si>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</si>
  <si>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</si>
  <si>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</si>
  <si>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</si>
  <si>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</si>
  <si>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</si>
  <si>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</si>
  <si>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</si>
  <si>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</si>
  <si>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</si>
  <si>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</si>
  <si>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</si>
  <si>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</si>
  <si>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</si>
  <si>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</si>
  <si>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</si>
  <si>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</si>
  <si>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</si>
  <si>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</si>
  <si>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</si>
  <si>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</si>
  <si>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</si>
  <si>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</si>
  <si>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</si>
  <si>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</si>
  <si>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</si>
  <si>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</si>
  <si>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</si>
  <si>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</si>
  <si>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</si>
  <si>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</si>
  <si>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</si>
  <si>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</si>
  <si>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</si>
  <si>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</si>
  <si>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</si>
  <si>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</si>
  <si>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</si>
  <si>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</si>
  <si>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</si>
  <si>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</si>
  <si>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</si>
  <si>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</si>
  <si>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</si>
  <si>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</si>
  <si>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</si>
  <si>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</si>
  <si>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</si>
  <si>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</si>
  <si>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</si>
  <si>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</si>
  <si>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</si>
  <si>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</si>
  <si>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</si>
  <si>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</si>
  <si>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</si>
  <si>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</si>
  <si>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</si>
  <si>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</si>
  <si>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</si>
  <si>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</si>
  <si>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</si>
  <si>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</si>
  <si>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</si>
  <si>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</si>
  <si>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</si>
  <si>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</si>
  <si>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</si>
  <si>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</si>
  <si>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</si>
  <si>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</si>
  <si>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</si>
  <si>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</si>
  <si>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</si>
  <si>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</si>
  <si>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</si>
  <si>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</si>
  <si>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</si>
  <si>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</si>
  <si>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</si>
  <si>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</si>
  <si>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</si>
  <si>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</si>
  <si>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</si>
  <si>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</si>
  <si>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</si>
  <si>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</si>
  <si>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</si>
  <si>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</si>
  <si>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</si>
  <si>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</si>
  <si>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</si>
  <si>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</si>
  <si>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</si>
  <si>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</si>
  <si>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</si>
  <si>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</si>
  <si>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</si>
  <si>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</si>
  <si>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</si>
  <si>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</si>
  <si>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</si>
  <si>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</si>
  <si>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</si>
  <si>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</si>
  <si>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</si>
  <si>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</si>
  <si>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</si>
  <si>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</si>
  <si>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</si>
  <si>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</si>
  <si>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</si>
  <si>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</si>
  <si>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</si>
  <si>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</si>
  <si>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</si>
  <si>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</si>
  <si>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</si>
  <si>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</si>
  <si>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</si>
  <si>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</si>
  <si>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</si>
  <si>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</si>
  <si>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</si>
  <si>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</si>
  <si>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</si>
  <si>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</si>
  <si>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</si>
  <si>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</si>
  <si>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</si>
  <si>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</si>
  <si>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</si>
  <si>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</si>
  <si>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</si>
  <si>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</si>
  <si>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</si>
  <si>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</si>
  <si>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</si>
  <si>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</si>
  <si>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</si>
  <si>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</si>
  <si>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</si>
  <si>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</si>
  <si>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</si>
  <si>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</si>
  <si>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</si>
  <si>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</si>
  <si>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</si>
  <si>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</si>
  <si>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</si>
  <si>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</si>
  <si>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</si>
  <si>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</si>
  <si>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</si>
  <si>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</si>
  <si>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</si>
  <si>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</si>
  <si>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</si>
  <si>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</si>
  <si>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</si>
  <si>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</si>
  <si>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</si>
  <si>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</si>
  <si>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</si>
  <si>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</si>
  <si>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</si>
  <si>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</si>
  <si>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</si>
  <si>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</si>
  <si>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</si>
  <si>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</si>
  <si>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</si>
  <si>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</si>
  <si>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</si>
  <si>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</si>
  <si>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</si>
  <si>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</si>
  <si>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</si>
  <si>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</si>
  <si>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</si>
  <si>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</si>
  <si>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</si>
  <si>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</si>
  <si>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</si>
  <si>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</si>
  <si>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</si>
  <si>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</si>
  <si>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</si>
  <si>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</si>
  <si>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</si>
  <si>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</si>
  <si>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</si>
  <si>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</si>
  <si>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</si>
  <si>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</si>
  <si>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</si>
  <si>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</si>
  <si>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</si>
  <si>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</si>
  <si>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</si>
  <si>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</si>
  <si>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</si>
  <si>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</si>
  <si>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</si>
  <si>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</si>
  <si>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</si>
  <si>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</si>
  <si>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</si>
  <si>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</si>
  <si>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</si>
  <si>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</si>
  <si>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</si>
  <si>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</si>
  <si>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</si>
  <si>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</si>
  <si>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</si>
  <si>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</si>
  <si>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</si>
  <si>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</si>
  <si>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</si>
  <si>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</si>
  <si>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</si>
  <si>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</si>
  <si>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</si>
  <si>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</si>
  <si>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</si>
  <si>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</si>
  <si>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</si>
  <si>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</si>
  <si>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</si>
  <si>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</si>
  <si>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</si>
  <si>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</si>
  <si>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</si>
  <si>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</si>
  <si>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</si>
  <si>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</si>
  <si>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</si>
  <si>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</si>
  <si>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</si>
  <si>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</si>
  <si>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</si>
  <si>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</si>
  <si>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</si>
  <si>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</si>
  <si>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</si>
  <si>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</si>
  <si>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</si>
  <si>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</si>
  <si>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</si>
  <si>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</si>
  <si>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</si>
  <si>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</si>
  <si>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</si>
  <si>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</si>
  <si>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</si>
  <si>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</si>
  <si>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</si>
  <si>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</si>
  <si>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</si>
  <si>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</si>
  <si>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</si>
  <si>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</si>
  <si>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</si>
  <si>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</si>
  <si>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</si>
  <si>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</si>
  <si>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</si>
  <si>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</si>
  <si>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</si>
  <si>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</si>
  <si>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</si>
  <si>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</si>
  <si>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</si>
  <si>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</si>
  <si>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</si>
  <si>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</si>
  <si>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</si>
  <si>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</si>
  <si>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</si>
  <si>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</si>
  <si>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</si>
  <si>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</si>
  <si>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</si>
  <si>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</si>
  <si>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</si>
  <si>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</si>
  <si>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</si>
  <si>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</si>
  <si>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</si>
  <si>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</si>
  <si>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</si>
  <si>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</si>
  <si>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</si>
  <si>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</si>
  <si>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</si>
  <si>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</si>
  <si>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</si>
  <si>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</si>
  <si>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</si>
  <si>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</si>
  <si>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</si>
  <si>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</si>
  <si>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</si>
  <si>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</si>
  <si>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</si>
  <si>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</si>
  <si>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</si>
  <si>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</si>
  <si>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</si>
  <si>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</si>
  <si>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</si>
  <si>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</si>
  <si>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</si>
  <si>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</si>
  <si>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</si>
  <si>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</si>
  <si>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</si>
  <si>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</si>
  <si>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</si>
  <si>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</si>
  <si>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</si>
  <si>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</si>
  <si>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</si>
  <si>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</si>
  <si>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</si>
  <si>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</si>
  <si>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</si>
  <si>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</si>
  <si>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</si>
  <si>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</si>
  <si>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</si>
  <si>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</si>
  <si>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</si>
  <si>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</si>
  <si>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</si>
  <si>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</si>
  <si>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</si>
  <si>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</si>
  <si>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</si>
  <si>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</si>
  <si>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</si>
  <si>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</si>
  <si>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</si>
  <si>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</si>
  <si>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</si>
  <si>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</si>
  <si>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</si>
  <si>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</si>
  <si>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</si>
  <si>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</si>
  <si>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</si>
  <si>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</si>
  <si>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</si>
  <si>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</si>
  <si>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</si>
  <si>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</si>
  <si>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</si>
  <si>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</si>
  <si>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</si>
  <si>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</si>
  <si>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</si>
  <si>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</si>
  <si>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</si>
  <si>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</si>
  <si>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</si>
  <si>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</si>
  <si>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</si>
  <si>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</si>
  <si>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</si>
  <si>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</si>
  <si>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</si>
  <si>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</si>
  <si>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</si>
  <si>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</si>
  <si>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</si>
  <si>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</si>
  <si>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</si>
  <si>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</si>
  <si>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</si>
  <si>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</si>
  <si>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</si>
  <si>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</si>
  <si>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</si>
  <si>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</si>
  <si>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</si>
  <si>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</si>
  <si>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</si>
  <si>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</si>
  <si>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</si>
  <si>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</si>
  <si>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</si>
  <si>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</si>
  <si>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</si>
  <si>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</si>
  <si>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</si>
  <si>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</si>
  <si>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</si>
  <si>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</si>
  <si>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</si>
  <si>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</si>
  <si>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</si>
  <si>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</si>
  <si>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</si>
  <si>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</si>
  <si>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</si>
  <si>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</si>
  <si>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</si>
  <si>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</si>
  <si>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</si>
  <si>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</si>
  <si>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</si>
  <si>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</si>
  <si>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</si>
  <si>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</si>
  <si>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</si>
  <si>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</si>
  <si>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</si>
  <si>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</si>
  <si>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</si>
  <si>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</si>
  <si>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</si>
  <si>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</si>
  <si>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</si>
  <si>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</si>
  <si>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</si>
  <si>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</si>
  <si>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</si>
  <si>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</si>
  <si>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</si>
  <si>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</si>
  <si>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</si>
  <si>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</si>
  <si>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</si>
  <si>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</si>
  <si>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</si>
  <si>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</si>
  <si>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</si>
  <si>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</si>
  <si>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</si>
  <si>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</si>
  <si>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</si>
  <si>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</si>
  <si>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</si>
  <si>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</si>
  <si>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</si>
  <si>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</si>
  <si>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</si>
  <si>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</si>
  <si>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</si>
  <si>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</si>
  <si>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</si>
  <si>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</si>
  <si>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</si>
  <si>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</si>
  <si>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</si>
  <si>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</si>
  <si>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</si>
  <si>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</si>
  <si>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</si>
  <si>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</si>
  <si>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</si>
  <si>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</si>
  <si>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</si>
  <si>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</si>
  <si>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</si>
  <si>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</si>
  <si>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</si>
  <si>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</si>
  <si>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</si>
  <si>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</si>
  <si>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</si>
  <si>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</si>
  <si>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</si>
  <si>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</si>
  <si>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</si>
  <si>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</si>
  <si>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</si>
  <si>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</si>
  <si>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</si>
  <si>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</si>
  <si>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</si>
  <si>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</si>
  <si>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</si>
  <si>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</si>
  <si>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</si>
  <si>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</si>
  <si>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</si>
  <si>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</si>
  <si>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</si>
  <si>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</si>
  <si>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</si>
  <si>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</si>
  <si>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</si>
  <si>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</si>
  <si>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</si>
  <si>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</si>
  <si>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</si>
  <si>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</si>
  <si>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</si>
  <si>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</si>
  <si>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</si>
  <si>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</si>
  <si>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</si>
  <si>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</si>
  <si>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</si>
  <si>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</si>
  <si>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</si>
  <si>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</si>
  <si>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</si>
  <si>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</si>
  <si>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</si>
  <si>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</si>
  <si>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</si>
  <si>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</si>
  <si>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</si>
  <si>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</si>
  <si>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</si>
  <si>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</si>
  <si>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</si>
  <si>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</si>
  <si>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</si>
  <si>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</si>
  <si>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</si>
  <si>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</si>
  <si>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</si>
  <si>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</si>
  <si>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</si>
  <si>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</si>
  <si>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</si>
  <si>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</si>
  <si>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</si>
  <si>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</si>
  <si>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</si>
  <si>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</si>
  <si>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</si>
  <si>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</si>
  <si>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</si>
  <si>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</si>
  <si>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</si>
  <si>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</si>
  <si>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</si>
  <si>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</si>
  <si>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</si>
  <si>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</si>
  <si>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</si>
  <si>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</si>
  <si>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</si>
  <si>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</si>
  <si>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</si>
  <si>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</si>
  <si>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</si>
  <si>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</si>
  <si>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</si>
  <si>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</si>
  <si>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</si>
  <si>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</si>
  <si>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</si>
  <si>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</si>
  <si>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</si>
  <si>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</si>
  <si>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</si>
  <si>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</si>
  <si>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</si>
  <si>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</si>
  <si>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</si>
  <si>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</si>
  <si>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</si>
  <si>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</si>
  <si>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</si>
  <si>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</si>
  <si>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</si>
  <si>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</si>
  <si>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</si>
  <si>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</si>
  <si>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</si>
  <si>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</si>
  <si>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</si>
  <si>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</si>
  <si>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</si>
  <si>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</si>
  <si>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</si>
  <si>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</si>
  <si>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</si>
  <si>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</si>
  <si>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</si>
  <si>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</si>
  <si>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</si>
  <si>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</si>
  <si>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</si>
  <si>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</si>
  <si>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</si>
  <si>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</si>
  <si>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</si>
  <si>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</si>
  <si>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</si>
  <si>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</si>
  <si>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</si>
  <si>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</si>
  <si>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</si>
  <si>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</si>
  <si>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</si>
  <si>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</si>
  <si>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</si>
  <si>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</si>
  <si>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</si>
  <si>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</si>
  <si>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</si>
  <si>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</si>
  <si>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</si>
  <si>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</si>
  <si>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</si>
  <si>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</si>
  <si>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</si>
  <si>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</si>
  <si>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</si>
  <si>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</si>
  <si>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</si>
  <si>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</si>
  <si>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</si>
  <si>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</si>
  <si>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</si>
  <si>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</si>
  <si>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</si>
  <si>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</si>
  <si>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</si>
  <si>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</si>
  <si>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</si>
  <si>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</si>
  <si>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</si>
  <si>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</si>
  <si>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</si>
  <si>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</si>
  <si>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</si>
  <si>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</si>
  <si>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</si>
  <si>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</si>
  <si>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</si>
  <si>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</si>
  <si>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</si>
  <si>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</si>
  <si>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</si>
  <si>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</si>
  <si>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</si>
  <si>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</si>
  <si>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</si>
  <si>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</si>
  <si>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</si>
  <si>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</si>
  <si>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</si>
  <si>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</si>
  <si>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</si>
  <si>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</si>
  <si>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</si>
  <si>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</si>
  <si>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</si>
  <si>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</si>
  <si>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</si>
  <si>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</si>
  <si>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</si>
  <si>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</si>
  <si>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</si>
  <si>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</si>
  <si>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</si>
  <si>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</si>
  <si>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</si>
  <si>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</si>
  <si>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</si>
  <si>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</si>
  <si>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</si>
  <si>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</si>
  <si>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</si>
  <si>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</si>
  <si>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</si>
  <si>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</si>
  <si>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</si>
  <si>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</si>
  <si>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</si>
  <si>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</si>
  <si>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</si>
  <si>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</si>
  <si>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</si>
  <si>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</si>
  <si>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</si>
  <si>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</si>
  <si>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</si>
  <si>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</si>
  <si>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</si>
  <si>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</si>
  <si>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</si>
  <si>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</si>
  <si>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</si>
  <si>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</si>
  <si>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</si>
  <si>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</si>
  <si>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</si>
  <si>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</si>
  <si>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</si>
  <si>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</si>
  <si>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</si>
  <si>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</si>
  <si>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</si>
  <si>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</si>
  <si>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</si>
  <si>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</si>
  <si>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</si>
  <si>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</si>
  <si>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</si>
  <si>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</si>
  <si>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</si>
  <si>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</si>
  <si>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</si>
  <si>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</si>
  <si>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</si>
  <si>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</si>
  <si>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</si>
  <si>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</si>
  <si>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</si>
  <si>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</si>
  <si>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</si>
  <si>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</si>
  <si>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</si>
  <si>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</si>
  <si>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</si>
  <si>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</si>
  <si>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</si>
  <si>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</si>
  <si>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</si>
  <si>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</si>
  <si>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</si>
  <si>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</si>
  <si>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</si>
  <si>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</si>
  <si>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</si>
  <si>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</si>
  <si>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</si>
  <si>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</si>
  <si>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</si>
  <si>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</si>
  <si>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</si>
  <si>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</si>
  <si>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</si>
  <si>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</si>
  <si>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</si>
  <si>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</si>
  <si>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</si>
  <si>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</si>
  <si>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</si>
  <si>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</si>
  <si>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</si>
  <si>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</si>
  <si>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</si>
  <si>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</si>
  <si>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</si>
  <si>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</si>
  <si>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</si>
  <si>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</si>
  <si>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</si>
  <si>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</si>
  <si>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</si>
  <si>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</si>
  <si>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</si>
  <si>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</si>
  <si>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</si>
  <si>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</si>
  <si>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</si>
  <si>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</si>
  <si>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</si>
  <si>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</si>
  <si>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</si>
  <si>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</si>
  <si>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</si>
  <si>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</si>
  <si>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</si>
  <si>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</si>
  <si>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</si>
  <si>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</si>
  <si>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</si>
  <si>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</si>
  <si>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</si>
  <si>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</si>
  <si>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</si>
  <si>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</si>
  <si>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</si>
  <si>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</si>
  <si>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</si>
  <si>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</si>
  <si>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</si>
  <si>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</si>
  <si>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</si>
  <si>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</si>
  <si>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</si>
  <si>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</si>
  <si>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</si>
  <si>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</si>
  <si>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</si>
  <si>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</si>
  <si>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</si>
  <si>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</si>
  <si>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</si>
  <si>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</si>
  <si>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</si>
  <si>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</si>
  <si>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</si>
  <si>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</si>
  <si>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</si>
  <si>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</si>
  <si>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</si>
  <si>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</si>
  <si>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</si>
  <si>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</si>
  <si>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</si>
  <si>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</si>
  <si>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</si>
  <si>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</si>
  <si>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</si>
  <si>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</si>
  <si>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</si>
  <si>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</si>
  <si>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</si>
  <si>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</si>
  <si>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</si>
  <si>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</si>
  <si>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</si>
  <si>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</si>
  <si>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</si>
  <si>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</si>
  <si>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</si>
  <si>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</si>
  <si>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</si>
  <si>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</si>
  <si>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</si>
  <si>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</si>
  <si>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</si>
  <si>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</si>
  <si>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</si>
  <si>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</si>
  <si>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</si>
  <si>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</si>
  <si>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</si>
  <si>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</si>
  <si>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</si>
  <si>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</si>
  <si>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</si>
  <si>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</si>
  <si>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</si>
  <si>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</si>
  <si>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</si>
  <si>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</si>
  <si>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</si>
  <si>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</si>
  <si>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</si>
  <si>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</si>
  <si>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</si>
  <si>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</si>
  <si>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</si>
  <si>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</si>
  <si>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</si>
  <si>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</si>
  <si>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</si>
  <si>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</si>
  <si>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</si>
  <si>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</si>
  <si>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</si>
  <si>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</si>
  <si>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</si>
  <si>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</si>
  <si>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</si>
  <si>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</si>
  <si>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</si>
  <si>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</si>
  <si>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</si>
  <si>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</si>
  <si>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</si>
  <si>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</si>
  <si>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</si>
  <si>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</si>
  <si>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</si>
  <si>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</si>
  <si>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</si>
  <si>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</si>
  <si>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</si>
  <si>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</si>
  <si>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</si>
  <si>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</si>
  <si>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</si>
  <si>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</si>
  <si>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</si>
  <si>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</si>
  <si>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</si>
  <si>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</si>
  <si>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</si>
  <si>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</si>
  <si>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</si>
  <si>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</si>
  <si>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</si>
  <si>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</si>
  <si>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</si>
  <si>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</si>
  <si>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</si>
  <si>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</si>
  <si>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</si>
  <si>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</si>
  <si>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</si>
  <si>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</si>
  <si>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</si>
  <si>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</si>
  <si>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</si>
  <si>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</si>
  <si>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</si>
  <si>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</si>
  <si>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</si>
  <si>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</si>
  <si>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</si>
  <si>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</si>
  <si>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</si>
  <si>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</si>
  <si>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</si>
  <si>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</si>
  <si>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</si>
  <si>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</si>
  <si>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</si>
  <si>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</si>
  <si>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</si>
  <si>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</si>
  <si>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</si>
  <si>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</si>
  <si>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</si>
  <si>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</si>
  <si>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</si>
  <si>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</si>
  <si>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</si>
  <si>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</si>
  <si>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</si>
  <si>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</si>
  <si>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</si>
  <si>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</si>
  <si>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</si>
  <si>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</si>
  <si>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</si>
  <si>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</si>
  <si>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</si>
  <si>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</si>
  <si>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</si>
  <si>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</si>
  <si>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</si>
  <si>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</si>
  <si>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</si>
  <si>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</si>
  <si>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</si>
  <si>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</si>
  <si>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</si>
  <si>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</si>
  <si>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</si>
  <si>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</si>
  <si>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</si>
  <si>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</si>
  <si>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</si>
  <si>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</si>
  <si>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</si>
  <si>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</si>
  <si>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</si>
  <si>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</si>
  <si>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</si>
  <si>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</si>
  <si>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</si>
  <si>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</si>
  <si>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</si>
  <si>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</si>
  <si>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</si>
  <si>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</si>
  <si>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</si>
  <si>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</si>
  <si>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</si>
  <si>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</si>
  <si>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</si>
  <si>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</si>
  <si>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</si>
  <si>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</si>
  <si>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</si>
  <si>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</si>
  <si>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</si>
  <si>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</si>
  <si>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</si>
  <si>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</si>
  <si>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</si>
  <si>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</si>
  <si>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</si>
  <si>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</si>
  <si>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</si>
  <si>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</si>
  <si>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</si>
  <si>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</si>
  <si>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</si>
  <si>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</si>
  <si>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</si>
  <si>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</si>
  <si>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</si>
  <si>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</si>
  <si>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</si>
  <si>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</si>
  <si>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</si>
  <si>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</si>
  <si>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</si>
  <si>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</si>
  <si>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</si>
  <si>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</si>
  <si>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</si>
  <si>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</si>
  <si>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</si>
  <si>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</si>
  <si>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</si>
  <si>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</si>
  <si>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</si>
  <si>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</si>
  <si>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</si>
  <si>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</si>
  <si>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</si>
  <si>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</si>
  <si>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</si>
  <si>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</si>
  <si>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</si>
  <si>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</si>
  <si>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</si>
  <si>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</si>
  <si>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</si>
  <si>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</si>
  <si>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</si>
  <si>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</si>
  <si>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</si>
  <si>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</si>
  <si>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</si>
  <si>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</si>
  <si>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</si>
  <si>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</si>
  <si>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</si>
  <si>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</si>
  <si>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</si>
  <si>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</si>
  <si>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</si>
  <si>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</si>
  <si>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</si>
  <si>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</si>
  <si>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</si>
  <si>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</si>
  <si>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</si>
  <si>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</si>
  <si>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</si>
  <si>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</si>
  <si>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</si>
  <si>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</si>
  <si>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</si>
  <si>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</si>
  <si>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</si>
  <si>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</si>
  <si>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</si>
  <si>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</si>
  <si>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</si>
  <si>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</si>
  <si>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</si>
  <si>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</si>
  <si>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</si>
  <si>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</si>
  <si>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</si>
  <si>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</si>
  <si>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</si>
  <si>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</si>
  <si>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</si>
  <si>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</si>
  <si>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</si>
  <si>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</si>
  <si>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</si>
  <si>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</si>
  <si>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</si>
  <si>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</si>
  <si>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</si>
  <si>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</si>
  <si>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</si>
  <si>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</si>
  <si>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</si>
  <si>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</si>
  <si>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</si>
  <si>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</si>
  <si>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</si>
  <si>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</si>
  <si>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</si>
  <si>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</si>
  <si>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</si>
  <si>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</si>
  <si>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</si>
  <si>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</si>
  <si>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</si>
  <si>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</si>
  <si>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</si>
  <si>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</si>
  <si>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</si>
  <si>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</si>
  <si>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</si>
  <si>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</si>
  <si>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</si>
  <si>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</si>
  <si>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</si>
  <si>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</si>
  <si>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</si>
  <si>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</si>
  <si>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</si>
  <si>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</si>
  <si>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</si>
  <si>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</si>
  <si>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</si>
  <si>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</si>
  <si>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</si>
  <si>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</si>
  <si>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</si>
  <si>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</si>
  <si>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</si>
  <si>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</si>
  <si>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</si>
  <si>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</si>
  <si>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</si>
  <si>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</si>
  <si>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</si>
  <si>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</si>
  <si>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</si>
  <si>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</si>
  <si>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</si>
  <si>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</si>
  <si>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</si>
  <si>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</si>
  <si>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</si>
  <si>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</si>
  <si>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</si>
  <si>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</si>
  <si>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</si>
  <si>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</si>
  <si>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</si>
  <si>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</si>
  <si>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</si>
  <si>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</si>
  <si>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</si>
  <si>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</si>
  <si>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</si>
  <si>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</si>
  <si>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</si>
  <si>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</si>
  <si>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</si>
  <si>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</si>
  <si>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</si>
  <si>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</si>
  <si>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</si>
  <si>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</si>
  <si>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</si>
  <si>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</si>
  <si>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</si>
  <si>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</si>
  <si>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</si>
  <si>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</si>
  <si>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</si>
  <si>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</si>
  <si>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</si>
  <si>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</si>
  <si>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</si>
  <si>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</si>
  <si>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</si>
  <si>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</si>
  <si>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</si>
  <si>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</si>
  <si>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</si>
  <si>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</si>
  <si>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</si>
  <si>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</si>
  <si>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</si>
  <si>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</si>
  <si>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</si>
  <si>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</si>
  <si>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</si>
  <si>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</si>
  <si>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</si>
  <si>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</si>
  <si>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</si>
  <si>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</si>
  <si>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</si>
  <si>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</si>
  <si>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</si>
  <si>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</si>
  <si>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</si>
  <si>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</si>
  <si>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</si>
  <si>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</si>
  <si>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</si>
  <si>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</si>
  <si>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</si>
  <si>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</si>
  <si>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</si>
  <si>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</si>
  <si>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</si>
  <si>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</si>
  <si>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</si>
  <si>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</si>
  <si>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</si>
  <si>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</si>
  <si>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</si>
  <si>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</si>
  <si>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</si>
  <si>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</si>
  <si>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</si>
  <si>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</si>
  <si>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</si>
  <si>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</si>
  <si>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</si>
  <si>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</si>
  <si>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</si>
  <si>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</si>
  <si>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</si>
  <si>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</si>
  <si>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</si>
  <si>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</si>
  <si>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</si>
  <si>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</si>
  <si>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</si>
  <si>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</si>
  <si>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</si>
  <si>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</si>
  <si>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</si>
  <si>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</si>
  <si>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</si>
  <si>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</si>
  <si>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</si>
  <si>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</si>
  <si>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</si>
  <si>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</si>
  <si>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</si>
  <si>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</si>
  <si>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</si>
  <si>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</si>
  <si>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</si>
  <si>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</si>
  <si>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</si>
  <si>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</si>
  <si>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</si>
  <si>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</si>
  <si>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</si>
  <si>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</si>
  <si>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</si>
  <si>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</si>
  <si>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</si>
  <si>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</si>
  <si>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</si>
  <si>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</si>
  <si>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</si>
  <si>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</si>
  <si>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</si>
  <si>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</si>
  <si>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</si>
  <si>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</si>
  <si>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</si>
  <si>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</si>
  <si>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</si>
  <si>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</si>
  <si>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</si>
  <si>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</si>
  <si>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</si>
  <si>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</si>
  <si>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</si>
  <si>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</si>
  <si>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</si>
  <si>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</si>
  <si>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</si>
  <si>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</si>
  <si>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</si>
  <si>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</si>
  <si>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</si>
  <si>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</si>
  <si>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</si>
  <si>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</si>
  <si>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</si>
  <si>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</si>
  <si>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</si>
  <si>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</si>
  <si>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</si>
  <si>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</si>
  <si>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</si>
  <si>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</si>
  <si>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</si>
  <si>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</si>
  <si>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</si>
  <si>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</si>
  <si>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</si>
  <si>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</si>
  <si>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</si>
  <si>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</si>
  <si>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</si>
  <si>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</si>
  <si>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</si>
  <si>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</si>
  <si>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</si>
  <si>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</si>
  <si>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</si>
  <si>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</si>
  <si>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</si>
  <si>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</si>
  <si>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</si>
  <si>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</si>
  <si>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</si>
  <si>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</si>
  <si>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</si>
  <si>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</si>
  <si>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</si>
  <si>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</si>
  <si>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</si>
  <si>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</si>
  <si>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</si>
  <si>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</si>
  <si>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</si>
  <si>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</si>
  <si>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</si>
  <si>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</si>
  <si>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</si>
  <si>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</si>
  <si>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</si>
  <si>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</si>
  <si>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</si>
  <si>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</si>
  <si>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</si>
  <si>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</si>
  <si>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</si>
  <si>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</si>
  <si>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</si>
  <si>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</si>
  <si>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</si>
  <si>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</si>
  <si>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</si>
  <si>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</si>
  <si>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</si>
  <si>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</si>
  <si>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</si>
  <si>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</si>
  <si>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</si>
  <si>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</si>
  <si>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</si>
  <si>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</si>
  <si>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</si>
  <si>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</si>
  <si>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</si>
  <si>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</si>
  <si>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</si>
  <si>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</si>
  <si>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</si>
  <si>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</si>
  <si>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</si>
  <si>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</si>
  <si>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</si>
  <si>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</si>
  <si>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</si>
  <si>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</si>
  <si>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</si>
  <si>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</si>
  <si>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</si>
  <si>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</si>
  <si>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</si>
  <si>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</si>
  <si>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</si>
  <si>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</si>
  <si>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</si>
  <si>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</si>
  <si>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</si>
  <si>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</si>
  <si>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</si>
  <si>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</si>
  <si>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</si>
  <si>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</si>
  <si>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</si>
  <si>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</si>
  <si>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</si>
  <si>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</si>
  <si>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</si>
  <si>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</si>
  <si>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</si>
  <si>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</si>
  <si>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</si>
  <si>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</si>
  <si>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</si>
  <si>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</si>
  <si>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</si>
  <si>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</si>
  <si>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</si>
  <si>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</si>
  <si>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</si>
  <si>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</si>
  <si>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</si>
  <si>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</si>
  <si>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</si>
  <si>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</si>
  <si>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</si>
  <si>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</si>
  <si>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</si>
  <si>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</si>
  <si>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</si>
  <si>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</si>
  <si>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</si>
  <si>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</si>
  <si>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</si>
  <si>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</si>
  <si>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</si>
  <si>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</si>
  <si>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</si>
  <si>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</si>
  <si>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</si>
  <si>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</si>
  <si>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</si>
  <si>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</si>
  <si>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</si>
  <si>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</si>
  <si>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</si>
  <si>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</si>
  <si>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</si>
  <si>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</si>
  <si>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</si>
  <si>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</si>
  <si>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</si>
  <si>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</si>
  <si>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</si>
  <si>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</si>
  <si>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</si>
  <si>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</si>
  <si>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</si>
  <si>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</si>
  <si>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</si>
  <si>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</si>
  <si>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</si>
  <si>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</si>
  <si>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</si>
  <si>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</si>
  <si>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</si>
  <si>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</si>
  <si>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</si>
  <si>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</si>
  <si>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</si>
  <si>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</si>
  <si>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</si>
  <si>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</si>
  <si>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</si>
  <si>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</si>
  <si>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</si>
  <si>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</si>
  <si>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</si>
  <si>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</si>
  <si>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</si>
  <si>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</si>
  <si>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</si>
  <si>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</si>
  <si>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</si>
  <si>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</si>
  <si>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</si>
  <si>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</si>
  <si>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</si>
  <si>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</si>
  <si>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</si>
  <si>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</si>
  <si>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</si>
  <si>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</si>
  <si>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</si>
  <si>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</si>
  <si>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</si>
  <si>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</si>
  <si>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</si>
  <si>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</si>
  <si>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</si>
  <si>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</si>
  <si>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</si>
  <si>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</si>
  <si>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</si>
  <si>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</si>
  <si>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</si>
  <si>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</si>
  <si>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</si>
  <si>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</si>
  <si>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</si>
  <si>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</si>
  <si>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</si>
  <si>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</si>
  <si>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</si>
  <si>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</si>
  <si>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</si>
  <si>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</si>
  <si>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</si>
  <si>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</si>
  <si>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</si>
  <si>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</si>
  <si>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</si>
  <si>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</si>
  <si>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</si>
  <si>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</si>
  <si>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</si>
  <si>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</si>
  <si>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</si>
  <si>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</si>
  <si>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</si>
  <si>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</si>
  <si>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</si>
  <si>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</si>
  <si>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</si>
  <si>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</si>
  <si>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</si>
  <si>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</si>
  <si>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</si>
  <si>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</si>
  <si>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</si>
  <si>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</si>
  <si>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</si>
  <si>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</si>
  <si>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</si>
  <si>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</si>
  <si>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</si>
  <si>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</si>
  <si>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</si>
  <si>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</si>
  <si>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</si>
  <si>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</si>
  <si>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</si>
  <si>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</si>
  <si>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</si>
  <si>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</si>
  <si>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</si>
  <si>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</si>
  <si>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</si>
  <si>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</si>
  <si>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</si>
  <si>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</si>
  <si>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</si>
  <si>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</si>
  <si>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</si>
  <si>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</si>
  <si>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</si>
  <si>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</si>
  <si>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</si>
  <si>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</si>
  <si>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</si>
  <si>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</si>
  <si>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</si>
  <si>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</si>
  <si>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</si>
  <si>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</si>
  <si>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</si>
  <si>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</si>
  <si>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</si>
  <si>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</si>
  <si>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</si>
  <si>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</si>
  <si>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</si>
  <si>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</si>
  <si>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</si>
  <si>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</si>
  <si>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</si>
  <si>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</si>
  <si>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</si>
  <si>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</si>
  <si>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</si>
  <si>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</si>
  <si>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</si>
  <si>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</si>
  <si>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</si>
  <si>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</si>
  <si>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</si>
  <si>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</si>
  <si>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</si>
  <si>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</si>
  <si>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</si>
  <si>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</si>
  <si>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</si>
  <si>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</si>
  <si>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</si>
  <si>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</si>
  <si>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</si>
  <si>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</si>
  <si>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</si>
  <si>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</si>
  <si>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</si>
  <si>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</si>
  <si>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</si>
  <si>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</si>
  <si>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</si>
  <si>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</si>
  <si>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</si>
  <si>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</si>
  <si>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</si>
  <si>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</si>
  <si>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</si>
  <si>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</si>
  <si>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</si>
  <si>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</si>
  <si>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</si>
  <si>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</si>
  <si>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</si>
  <si>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</si>
  <si>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</si>
  <si>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</si>
  <si>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</si>
  <si>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</si>
  <si>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</si>
  <si>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</si>
  <si>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</si>
  <si>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</si>
  <si>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</si>
  <si>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</si>
  <si>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</si>
  <si>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</si>
  <si>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</si>
  <si>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</si>
  <si>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</si>
  <si>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</si>
  <si>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</si>
  <si>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</si>
  <si>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</si>
  <si>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</si>
  <si>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</si>
  <si>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</si>
  <si>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</si>
  <si>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</si>
  <si>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</si>
  <si>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</si>
  <si>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</si>
  <si>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</si>
  <si>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</si>
  <si>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</si>
  <si>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</si>
  <si>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</si>
  <si>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</si>
  <si>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</si>
  <si>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</si>
  <si>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</si>
  <si>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</si>
  <si>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</si>
  <si>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</si>
  <si>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</si>
  <si>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</si>
  <si>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</si>
  <si>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</si>
  <si>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</si>
  <si>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</si>
  <si>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</si>
  <si>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</si>
  <si>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</si>
  <si>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</si>
  <si>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</si>
  <si>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</si>
  <si>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</si>
  <si>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</si>
  <si>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</si>
  <si>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</si>
  <si>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</si>
  <si>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</si>
  <si>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</si>
  <si>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</si>
  <si>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</si>
  <si>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</si>
  <si>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</si>
  <si>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</si>
  <si>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</si>
  <si>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</si>
  <si>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</si>
  <si>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</si>
  <si>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</si>
  <si>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</si>
  <si>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</si>
  <si>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</si>
  <si>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</si>
  <si>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</si>
  <si>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</si>
  <si>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</si>
  <si>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</si>
  <si>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</si>
  <si>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</si>
  <si>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</si>
  <si>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</si>
  <si>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</si>
  <si>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</si>
  <si>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</si>
  <si>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</si>
  <si>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</si>
  <si>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</si>
  <si>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</si>
  <si>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</si>
  <si>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</si>
  <si>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</si>
  <si>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</si>
  <si>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</si>
  <si>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</si>
  <si>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</si>
  <si>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</si>
  <si>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</si>
  <si>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</si>
  <si>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</si>
  <si>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</si>
  <si>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</si>
  <si>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</si>
  <si>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</si>
  <si>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</si>
  <si>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</si>
  <si>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</si>
  <si>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</si>
  <si>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</si>
  <si>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</si>
  <si>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</si>
  <si>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</si>
  <si>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</si>
  <si>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</si>
  <si>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</si>
  <si>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</si>
  <si>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</si>
  <si>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</si>
  <si>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</si>
  <si>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</si>
  <si>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</si>
  <si>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</si>
  <si>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</si>
  <si>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</si>
  <si>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</si>
  <si>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</si>
  <si>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</si>
  <si>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</si>
  <si>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</si>
  <si>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</si>
  <si>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</si>
  <si>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</si>
  <si>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</si>
  <si>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</si>
  <si>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</si>
  <si>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</si>
  <si>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</si>
  <si>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</si>
  <si>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</si>
  <si>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</si>
  <si>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</si>
  <si>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</si>
  <si>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</si>
  <si>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</si>
  <si>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</si>
  <si>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</si>
  <si>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</si>
  <si>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</si>
  <si>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</si>
  <si>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</si>
  <si>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</si>
  <si>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</si>
  <si>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</si>
  <si>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</si>
  <si>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</si>
  <si>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</si>
  <si>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</si>
  <si>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</si>
  <si>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</si>
  <si>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</si>
  <si>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</si>
  <si>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</si>
  <si>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</si>
  <si>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</si>
  <si>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</si>
  <si>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</si>
  <si>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</si>
  <si>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</si>
  <si>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</si>
  <si>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</si>
  <si>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</si>
  <si>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</si>
  <si>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</si>
  <si>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</si>
  <si>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</si>
  <si>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</si>
  <si>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</si>
  <si>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</si>
  <si>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</si>
  <si>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</si>
  <si>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</si>
  <si>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</si>
  <si>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</si>
  <si>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</si>
  <si>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</si>
  <si>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</si>
  <si>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</si>
  <si>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</si>
  <si>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</si>
  <si>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</si>
  <si>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</si>
  <si>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</si>
  <si>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</si>
  <si>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</si>
  <si>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</si>
  <si>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</si>
  <si>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</si>
  <si>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</si>
  <si>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</si>
  <si>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</si>
  <si>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</si>
  <si>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</si>
  <si>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</si>
  <si>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</si>
  <si>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</si>
  <si>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</si>
  <si>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</si>
  <si>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</si>
  <si>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</si>
  <si>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</si>
  <si>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</si>
  <si>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</si>
  <si>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</si>
  <si>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</si>
  <si>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</si>
  <si>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</si>
  <si>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</si>
  <si>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</si>
  <si>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</si>
  <si>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</si>
  <si>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</si>
  <si>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</si>
  <si>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</si>
  <si>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</si>
  <si>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</si>
  <si>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</si>
  <si>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</si>
  <si>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</si>
  <si>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</si>
  <si>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</si>
  <si>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</si>
  <si>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</si>
  <si>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</si>
  <si>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</si>
  <si>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</si>
  <si>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</si>
  <si>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</si>
  <si>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</si>
  <si>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</si>
  <si>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</si>
  <si>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</si>
  <si>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</si>
  <si>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</si>
  <si>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</si>
  <si>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</si>
  <si>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</si>
  <si>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</si>
  <si>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</si>
  <si>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</si>
  <si>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</si>
  <si>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</si>
  <si>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</si>
  <si>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</si>
  <si>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</si>
  <si>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</si>
  <si>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</si>
  <si>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</si>
  <si>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</si>
  <si>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</si>
  <si>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</si>
  <si>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</si>
  <si>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</si>
  <si>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</si>
  <si>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</si>
  <si>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</si>
  <si>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</si>
  <si>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</si>
  <si>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</si>
  <si>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</si>
  <si>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</si>
  <si>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</si>
  <si>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</si>
  <si>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</si>
  <si>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</si>
  <si>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</si>
  <si>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</si>
  <si>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</si>
  <si>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</si>
  <si>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</si>
  <si>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</si>
  <si>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</si>
  <si>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</si>
  <si>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</si>
  <si>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</si>
  <si>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</si>
  <si>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</si>
  <si>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</si>
  <si>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</si>
  <si>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</si>
  <si>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</si>
  <si>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</si>
  <si>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</si>
  <si>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</si>
  <si>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</si>
  <si>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</si>
  <si>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</si>
  <si>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</si>
  <si>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</si>
  <si>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</si>
  <si>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</si>
  <si>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</si>
  <si>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</si>
  <si>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</si>
  <si>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</si>
  <si>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</si>
  <si>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</si>
  <si>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</si>
  <si>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</si>
  <si>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</si>
  <si>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</si>
  <si>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</si>
  <si>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</si>
  <si>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</si>
  <si>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</si>
  <si>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</si>
  <si>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</si>
  <si>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</si>
  <si>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</si>
  <si>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</si>
  <si>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</si>
  <si>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</si>
  <si>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</si>
  <si>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</si>
  <si>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</si>
  <si>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</si>
  <si>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</si>
  <si>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</si>
  <si>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</si>
  <si>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</si>
  <si>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</si>
  <si>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</si>
  <si>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</si>
  <si>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</si>
  <si>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</si>
  <si>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</si>
  <si>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</si>
  <si>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</si>
  <si>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</si>
  <si>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</si>
  <si>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</si>
  <si>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</si>
  <si>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</si>
  <si>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</si>
  <si>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</si>
  <si>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</si>
  <si>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</si>
  <si>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</si>
  <si>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</si>
  <si>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</si>
  <si>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</si>
  <si>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</si>
  <si>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</si>
  <si>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</si>
  <si>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</si>
  <si>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</si>
  <si>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</si>
  <si>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</si>
  <si>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</si>
  <si>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</si>
  <si>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</si>
  <si>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</si>
  <si>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</si>
  <si>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</si>
  <si>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</si>
  <si>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</si>
  <si>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</si>
  <si>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</si>
  <si>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</si>
  <si>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</si>
  <si>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</si>
  <si>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</si>
  <si>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</si>
  <si>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</si>
  <si>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</si>
  <si>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</si>
  <si>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</si>
  <si>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</si>
  <si>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</si>
  <si>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</si>
  <si>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</si>
  <si>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</si>
  <si>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</si>
  <si>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</si>
  <si>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</si>
  <si>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</si>
  <si>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</si>
  <si>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</si>
  <si>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</si>
  <si>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</si>
  <si>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</si>
  <si>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</si>
  <si>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</si>
  <si>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</si>
  <si>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</si>
  <si>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</si>
  <si>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</si>
  <si>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</si>
  <si>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</si>
  <si>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</si>
  <si>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</si>
  <si>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</si>
  <si>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</si>
  <si>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</si>
  <si>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</si>
  <si>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</si>
  <si>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</si>
  <si>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</si>
  <si>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</si>
  <si>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</si>
  <si>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</si>
  <si>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</si>
  <si>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</si>
  <si>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</si>
  <si>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</si>
  <si>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</si>
  <si>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</si>
  <si>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</si>
  <si>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</si>
  <si>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</si>
  <si>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</si>
  <si>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</si>
  <si>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</si>
  <si>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</si>
  <si>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</si>
  <si>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</si>
  <si>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</si>
  <si>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</si>
  <si>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</si>
  <si>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</si>
  <si>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</si>
  <si>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</si>
  <si>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</si>
  <si>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</si>
  <si>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</si>
  <si>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</si>
  <si>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</si>
  <si>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</si>
  <si>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</si>
  <si>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</si>
  <si>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</si>
  <si>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</si>
  <si>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</si>
  <si>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</si>
  <si>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</si>
  <si>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</si>
  <si>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</si>
  <si>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</si>
  <si>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</si>
  <si>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</si>
  <si>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</si>
  <si>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</si>
  <si>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</si>
  <si>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</si>
  <si>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</si>
  <si>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</si>
  <si>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</si>
  <si>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</si>
  <si>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</si>
  <si>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</si>
  <si>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</si>
  <si>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</si>
  <si>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</si>
  <si>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</si>
  <si>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</si>
  <si>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</si>
  <si>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</si>
  <si>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</si>
  <si>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</si>
  <si>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</si>
  <si>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</si>
  <si>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</si>
  <si>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</si>
  <si>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</si>
  <si>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</si>
  <si>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</si>
  <si>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</si>
  <si>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</si>
  <si>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</si>
  <si>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</si>
  <si>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</si>
  <si>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</si>
  <si>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</si>
  <si>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</si>
  <si>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</si>
  <si>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</si>
  <si>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</si>
  <si>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</si>
  <si>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</si>
  <si>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</si>
  <si>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</si>
  <si>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</si>
  <si>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</si>
  <si>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</si>
  <si>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</si>
  <si>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</si>
  <si>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</si>
  <si>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</si>
  <si>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</si>
  <si>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</si>
  <si>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</si>
  <si>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</si>
  <si>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</si>
  <si>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</si>
  <si>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</si>
  <si>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</si>
  <si>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</si>
  <si>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</si>
  <si>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</si>
  <si>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</si>
  <si>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</si>
  <si>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</si>
  <si>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</si>
  <si>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</si>
  <si>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</si>
  <si>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</si>
  <si>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</si>
  <si>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</si>
  <si>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</si>
  <si>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</si>
  <si>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</si>
  <si>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</si>
  <si>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</si>
  <si>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</si>
  <si>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</si>
  <si>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</si>
  <si>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</si>
  <si>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</si>
  <si>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</si>
  <si>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</si>
  <si>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</si>
  <si>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</si>
  <si>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</si>
  <si>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</si>
  <si>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</si>
  <si>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</si>
  <si>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</si>
  <si>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</si>
  <si>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</si>
  <si>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</si>
  <si>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</si>
  <si>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</si>
  <si>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</si>
  <si>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</si>
  <si>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</si>
  <si>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</si>
  <si>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</si>
  <si>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</si>
  <si>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</si>
  <si>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</si>
  <si>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</si>
  <si>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</si>
  <si>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</si>
  <si>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</si>
  <si>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</si>
  <si>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</si>
  <si>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</si>
  <si>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</si>
  <si>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</si>
  <si>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</si>
  <si>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</si>
  <si>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</si>
  <si>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</si>
  <si>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</si>
  <si>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</si>
  <si>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</si>
  <si>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</si>
  <si>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</si>
  <si>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</si>
  <si>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</si>
  <si>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</si>
  <si>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</si>
  <si>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</si>
  <si>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</si>
  <si>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</si>
  <si>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</si>
  <si>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</si>
  <si>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</si>
  <si>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</si>
  <si>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</si>
  <si>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</si>
  <si>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</si>
  <si>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</si>
  <si>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</si>
  <si>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</si>
  <si>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</si>
  <si>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</si>
  <si>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</si>
  <si>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</si>
  <si>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</si>
  <si>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</si>
  <si>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</si>
  <si>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</si>
  <si>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</si>
  <si>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</si>
  <si>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</si>
  <si>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</si>
  <si>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</si>
  <si>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</si>
  <si>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</si>
  <si>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</si>
  <si>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</si>
  <si>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</si>
  <si>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</si>
  <si>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</si>
  <si>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</si>
  <si>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</si>
  <si>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</si>
  <si>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</si>
  <si>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</si>
  <si>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</si>
  <si>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</si>
  <si>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</si>
  <si>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</si>
  <si>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</si>
  <si>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</si>
  <si>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</si>
  <si>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</si>
  <si>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</si>
  <si>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</si>
  <si>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</si>
  <si>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</si>
  <si>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</si>
  <si>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</si>
  <si>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</si>
  <si>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</si>
  <si>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</si>
  <si>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</si>
  <si>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</si>
  <si>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</si>
  <si>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</si>
  <si>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</si>
  <si>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</si>
  <si>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</si>
  <si>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</si>
  <si>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</si>
  <si>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</si>
  <si>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</si>
  <si>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</si>
  <si>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</si>
  <si>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</si>
  <si>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</si>
  <si>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</si>
  <si>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</si>
  <si>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</si>
  <si>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</si>
  <si>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</si>
  <si>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</si>
  <si>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</si>
  <si>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</si>
  <si>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</si>
  <si>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</si>
  <si>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</si>
  <si>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</si>
  <si>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</si>
  <si>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</si>
  <si>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</si>
  <si>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</si>
  <si>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</si>
  <si>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</si>
  <si>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</si>
  <si>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</si>
  <si>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</si>
  <si>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</si>
  <si>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</si>
  <si>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</si>
  <si>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</si>
  <si>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</si>
  <si>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</si>
  <si>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</si>
  <si>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</si>
  <si>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</si>
  <si>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</si>
  <si>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</si>
  <si>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</si>
  <si>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</si>
  <si>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</si>
  <si>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</si>
  <si>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</si>
  <si>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</si>
  <si>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</si>
  <si>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</si>
  <si>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</si>
  <si>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</si>
  <si>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</si>
  <si>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</si>
  <si>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</si>
  <si>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</si>
  <si>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</si>
  <si>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</si>
  <si>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</si>
  <si>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</si>
  <si>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</si>
  <si>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</si>
  <si>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</si>
  <si>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</si>
  <si>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</si>
  <si>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</si>
  <si>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</si>
  <si>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</si>
  <si>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</si>
  <si>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</si>
  <si>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</si>
  <si>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</si>
  <si>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</si>
  <si>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</si>
  <si>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</si>
  <si>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</si>
  <si>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</si>
  <si>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</si>
  <si>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</si>
  <si>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</si>
  <si>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</si>
  <si>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</si>
  <si>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</si>
  <si>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</si>
  <si>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</si>
  <si>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</si>
  <si>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</si>
  <si>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</si>
  <si>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</si>
  <si>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</si>
  <si>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</si>
  <si>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</si>
  <si>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</si>
  <si>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</si>
  <si>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</si>
  <si>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</si>
  <si>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</si>
  <si>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</si>
  <si>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</si>
  <si>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</si>
  <si>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</si>
  <si>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</si>
  <si>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</si>
  <si>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</si>
  <si>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</si>
  <si>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</si>
  <si>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</si>
  <si>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</si>
  <si>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</si>
  <si>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</si>
  <si>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</si>
  <si>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</si>
  <si>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</si>
  <si>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</si>
  <si>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</si>
  <si>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</si>
  <si>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</si>
  <si>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</si>
  <si>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</si>
  <si>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</si>
  <si>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</si>
  <si>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</si>
  <si>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</si>
  <si>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</si>
  <si>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</si>
  <si>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</si>
  <si>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</si>
  <si>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</si>
  <si>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</si>
  <si>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</si>
  <si>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</si>
  <si>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</si>
  <si>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</si>
  <si>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</si>
  <si>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</si>
  <si>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</si>
  <si>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</si>
  <si>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</si>
  <si>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</si>
  <si>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</si>
  <si>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</si>
  <si>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</si>
  <si>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</si>
  <si>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</si>
  <si>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</si>
  <si>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</si>
  <si>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</si>
  <si>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</si>
  <si>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</si>
  <si>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</si>
  <si>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</si>
  <si>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</si>
  <si>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</si>
  <si>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</si>
  <si>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</si>
  <si>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</si>
  <si>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</si>
  <si>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</si>
  <si>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</si>
  <si>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</si>
  <si>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</si>
  <si>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</si>
  <si>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</si>
  <si>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</si>
  <si>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</si>
  <si>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</si>
  <si>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</si>
  <si>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</si>
  <si>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</si>
  <si>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</si>
  <si>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</si>
  <si>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</si>
  <si>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</si>
  <si>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</si>
  <si>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</si>
  <si>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</si>
  <si>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</si>
  <si>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</si>
  <si>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</si>
  <si>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</si>
  <si>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</si>
  <si>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</si>
  <si>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</si>
  <si>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</si>
  <si>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</si>
  <si>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</si>
  <si>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</si>
  <si>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</si>
  <si>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</si>
  <si>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</si>
  <si>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</si>
  <si>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</si>
  <si>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</si>
  <si>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</si>
  <si>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</si>
  <si>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</si>
  <si>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</si>
  <si>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</si>
  <si>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</si>
  <si>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</si>
  <si>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</si>
  <si>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</si>
  <si>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</si>
  <si>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</si>
  <si>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</si>
  <si>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</si>
  <si>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</si>
  <si>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</si>
  <si>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</si>
  <si>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</si>
  <si>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</si>
  <si>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</si>
  <si>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</si>
  <si>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</si>
  <si>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</si>
  <si>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</si>
  <si>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</si>
  <si>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</si>
  <si>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</si>
  <si>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</si>
  <si>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</si>
  <si>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</si>
  <si>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</si>
  <si>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</si>
  <si>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</si>
  <si>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</si>
  <si>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</si>
  <si>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</si>
  <si>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</si>
  <si>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</si>
  <si>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</si>
  <si>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</si>
  <si>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</si>
  <si>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</si>
  <si>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</si>
  <si>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</si>
  <si>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</si>
  <si>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</si>
  <si>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</si>
  <si>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</si>
  <si>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</si>
  <si>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</si>
  <si>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</si>
  <si>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</si>
  <si>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</si>
  <si>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</si>
  <si>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</si>
  <si>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</si>
  <si>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</si>
  <si>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</si>
  <si>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</si>
  <si>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</si>
  <si>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</si>
  <si>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</si>
  <si>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</si>
  <si>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</si>
  <si>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</si>
  <si>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</si>
  <si>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</si>
  <si>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</si>
  <si>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</si>
  <si>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</si>
  <si>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</si>
  <si>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</si>
  <si>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</si>
  <si>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</si>
  <si>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</si>
  <si>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</si>
  <si>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</si>
  <si>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</si>
  <si>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</si>
  <si>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</si>
  <si>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</si>
  <si>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</si>
  <si>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</si>
  <si>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</si>
  <si>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</si>
  <si>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</si>
  <si>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</si>
  <si>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</si>
  <si>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</si>
  <si>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</si>
  <si>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</si>
  <si>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</si>
  <si>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</si>
  <si>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</si>
  <si>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</si>
  <si>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</si>
  <si>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</si>
  <si>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</si>
  <si>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</si>
  <si>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</si>
  <si>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</si>
  <si>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</si>
  <si>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</si>
  <si>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</si>
  <si>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</si>
  <si>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</si>
  <si>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</si>
  <si>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</si>
  <si>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</si>
  <si>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</si>
  <si>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</si>
  <si>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</si>
  <si>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</si>
  <si>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</si>
  <si>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</si>
  <si>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</si>
  <si>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</si>
  <si>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</si>
  <si>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</si>
  <si>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</si>
  <si>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</si>
  <si>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</si>
  <si>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</si>
  <si>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</si>
  <si>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</si>
  <si>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</si>
  <si>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</si>
  <si>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</si>
  <si>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</si>
  <si>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</si>
  <si>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</si>
  <si>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</si>
  <si>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</si>
  <si>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</si>
  <si>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</si>
  <si>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</si>
  <si>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</si>
  <si>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</si>
  <si>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</si>
  <si>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</si>
  <si>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</si>
  <si>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</si>
  <si>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</si>
  <si>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</si>
  <si>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</si>
  <si>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</si>
  <si>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</si>
  <si>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</si>
  <si>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</si>
  <si>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</si>
  <si>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</si>
  <si>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</si>
  <si>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</si>
  <si>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</si>
  <si>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</si>
  <si>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</si>
  <si>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</si>
  <si>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</si>
  <si>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</si>
  <si>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</si>
  <si>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</si>
  <si>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</si>
  <si>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</si>
  <si>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</si>
  <si>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</si>
  <si>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</si>
  <si>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</si>
  <si>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</si>
  <si>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</si>
  <si>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</si>
  <si>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</si>
  <si>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</si>
  <si>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</si>
  <si>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</si>
  <si>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</si>
  <si>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</si>
  <si>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</si>
  <si>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</si>
  <si>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</si>
  <si>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</si>
  <si>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</si>
  <si>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</si>
  <si>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</si>
  <si>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</si>
  <si>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</si>
  <si>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</si>
  <si>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</si>
  <si>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</si>
  <si>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</si>
  <si>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</si>
  <si>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</si>
  <si>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</si>
  <si>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</si>
  <si>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</si>
  <si>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</si>
  <si>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</si>
  <si>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</si>
  <si>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</si>
  <si>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</si>
  <si>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</si>
  <si>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</si>
  <si>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</si>
  <si>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</si>
  <si>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</si>
  <si>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</si>
  <si>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</si>
  <si>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</si>
  <si>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</si>
  <si>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</si>
  <si>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</si>
  <si>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</si>
  <si>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</si>
  <si>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</si>
  <si>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</si>
  <si>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</si>
  <si>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</si>
  <si>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</si>
  <si>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</si>
  <si>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</si>
  <si>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</si>
  <si>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</si>
  <si>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</si>
  <si>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</si>
  <si>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</si>
  <si>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</si>
  <si>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</si>
  <si>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</si>
  <si>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</si>
  <si>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</si>
  <si>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</si>
  <si>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</si>
  <si>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</si>
  <si>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</si>
  <si>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</si>
  <si>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</si>
  <si>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</si>
  <si>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</si>
  <si>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</si>
  <si>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</si>
  <si>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</si>
  <si>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</si>
  <si>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</si>
  <si>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</si>
  <si>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</si>
  <si>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</si>
  <si>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</si>
  <si>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</si>
  <si>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</si>
  <si>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</si>
  <si>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</si>
  <si>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</si>
  <si>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</si>
  <si>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</si>
  <si>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</si>
  <si>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</si>
  <si>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</si>
  <si>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</si>
  <si>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</si>
  <si>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</si>
  <si>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</si>
  <si>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</si>
  <si>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</si>
  <si>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</si>
  <si>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</si>
  <si>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</si>
  <si>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</si>
  <si>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</si>
  <si>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</si>
  <si>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</si>
  <si>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</si>
  <si>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</si>
  <si>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</si>
  <si>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</si>
  <si>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</si>
  <si>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</si>
  <si>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</si>
  <si>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</si>
  <si>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</si>
  <si>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</si>
  <si>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</si>
  <si>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</si>
  <si>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</si>
  <si>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</si>
  <si>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</si>
  <si>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</si>
  <si>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</si>
  <si>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</si>
  <si>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</si>
  <si>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</si>
  <si>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</si>
  <si>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</si>
  <si>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</si>
  <si>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</si>
  <si>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</si>
  <si>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</si>
  <si>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</si>
  <si>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</si>
  <si>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</si>
  <si>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</si>
  <si>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</si>
  <si>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</si>
  <si>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</si>
  <si>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</si>
  <si>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</si>
  <si>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</si>
  <si>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</si>
  <si>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</si>
  <si>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</si>
  <si>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</si>
  <si>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</si>
  <si>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</si>
  <si>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</si>
  <si>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</si>
  <si>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</si>
  <si>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</si>
  <si>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</si>
  <si>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</si>
  <si>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</si>
  <si>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</si>
  <si>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</si>
  <si>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</si>
  <si>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</si>
  <si>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</si>
  <si>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</si>
  <si>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</si>
  <si>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</si>
  <si>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</si>
  <si>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</si>
  <si>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</si>
  <si>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</si>
  <si>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</si>
  <si>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</si>
  <si>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</si>
  <si>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</si>
  <si>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</si>
  <si>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</si>
  <si>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</si>
  <si>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</si>
  <si>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</si>
  <si>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</si>
  <si>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</si>
  <si>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</si>
  <si>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</si>
  <si>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</si>
  <si>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</si>
  <si>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</si>
  <si>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</si>
  <si>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</si>
  <si>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</si>
  <si>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</si>
  <si>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</si>
  <si>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</si>
  <si>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</si>
  <si>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</si>
  <si>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</si>
  <si>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</si>
  <si>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</si>
  <si>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</si>
  <si>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</si>
  <si>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</si>
  <si>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</si>
  <si>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</si>
  <si>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</si>
  <si>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</si>
  <si>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</si>
  <si>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</si>
  <si>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</si>
  <si>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</si>
  <si>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</si>
  <si>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</si>
  <si>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</si>
  <si>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</si>
  <si>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</si>
  <si>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</si>
  <si>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</si>
  <si>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</si>
  <si>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</si>
  <si>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</si>
  <si>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</si>
  <si>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</si>
  <si>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</si>
  <si>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</si>
  <si>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</si>
  <si>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</si>
  <si>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</si>
  <si>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</si>
  <si>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</si>
  <si>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</si>
  <si>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</si>
  <si>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</si>
  <si>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</si>
  <si>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</si>
  <si>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</si>
  <si>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</si>
  <si>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</si>
  <si>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</si>
  <si>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</si>
  <si>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</si>
  <si>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</si>
  <si>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</si>
  <si>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</si>
  <si>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</si>
  <si>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</si>
  <si>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</si>
  <si>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</si>
  <si>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</si>
  <si>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</si>
  <si>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</si>
  <si>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</si>
  <si>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</si>
  <si>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</si>
  <si>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</si>
  <si>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</si>
  <si>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</si>
  <si>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</si>
  <si>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</si>
  <si>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</si>
  <si>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</si>
  <si>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</si>
  <si>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</si>
  <si>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</si>
  <si>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</si>
  <si>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</si>
  <si>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</si>
  <si>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</si>
  <si>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</si>
  <si>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</si>
  <si>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</si>
  <si>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</si>
  <si>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</si>
  <si>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</si>
  <si>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</si>
  <si>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</si>
  <si>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</si>
  <si>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</si>
  <si>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</si>
  <si>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</si>
  <si>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</si>
  <si>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</si>
  <si>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</si>
  <si>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</si>
  <si>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</si>
  <si>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</si>
  <si>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</si>
  <si>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</si>
  <si>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</si>
  <si>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</si>
  <si>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</si>
  <si>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</si>
  <si>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</si>
  <si>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</si>
  <si>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</si>
  <si>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</si>
  <si>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</si>
  <si>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</si>
  <si>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</si>
  <si>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</si>
  <si>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</si>
  <si>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</si>
  <si>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</si>
  <si>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</si>
  <si>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</si>
  <si>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</si>
  <si>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</si>
  <si>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</si>
  <si>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</si>
  <si>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</si>
  <si>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</si>
  <si>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</si>
  <si>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</si>
  <si>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</si>
  <si>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</si>
  <si>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</si>
  <si>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</si>
  <si>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</si>
  <si>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</si>
  <si>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</si>
  <si>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</si>
  <si>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</si>
  <si>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</si>
  <si>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</si>
  <si>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</si>
  <si>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</si>
  <si>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</si>
  <si>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</si>
  <si>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</si>
  <si>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</si>
  <si>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</si>
  <si>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</si>
  <si>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</si>
  <si>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</si>
  <si>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</si>
  <si>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</si>
  <si>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</si>
  <si>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</si>
  <si>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</si>
  <si>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</si>
  <si>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</si>
  <si>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</si>
  <si>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</si>
  <si>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</si>
  <si>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</si>
  <si>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</si>
  <si>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</si>
  <si>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</si>
  <si>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</si>
  <si>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</si>
  <si>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</si>
  <si>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</si>
  <si>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</si>
  <si>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</si>
  <si>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</si>
  <si>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</si>
  <si>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</si>
  <si>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</si>
  <si>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</si>
  <si>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</si>
  <si>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</si>
  <si>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</si>
  <si>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</si>
  <si>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</si>
  <si>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</si>
  <si>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</si>
  <si>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</si>
  <si>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</si>
  <si>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</si>
  <si>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</si>
  <si>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</si>
  <si>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</si>
  <si>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</si>
  <si>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</si>
  <si>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</si>
  <si>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</si>
  <si>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</si>
  <si>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</si>
  <si>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</si>
  <si>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</si>
  <si>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</si>
  <si>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</si>
  <si>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</si>
  <si>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</si>
  <si>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</si>
  <si>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</si>
  <si>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</si>
  <si>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</si>
  <si>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</si>
  <si>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</si>
  <si>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</si>
  <si>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</si>
  <si>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</si>
  <si>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</si>
  <si>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</si>
  <si>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</si>
  <si>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</si>
  <si>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</si>
  <si>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</si>
  <si>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</si>
  <si>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</si>
  <si>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</si>
  <si>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</si>
  <si>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</si>
  <si>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</si>
  <si>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</si>
  <si>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</si>
  <si>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</si>
  <si>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</si>
  <si>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</si>
  <si>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</si>
  <si>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</si>
  <si>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</si>
  <si>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</si>
  <si>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</si>
  <si>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</si>
  <si>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</si>
  <si>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</si>
  <si>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</si>
  <si>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</si>
  <si>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</si>
  <si>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</si>
  <si>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</si>
  <si>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</si>
  <si>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</si>
  <si>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</si>
  <si>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</si>
  <si>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</si>
  <si>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</si>
  <si>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</si>
  <si>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</si>
  <si>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</si>
  <si>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</si>
  <si>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</si>
  <si>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</si>
  <si>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</si>
  <si>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</si>
  <si>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</si>
  <si>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</si>
  <si>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</si>
  <si>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</si>
  <si>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</si>
  <si>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</si>
  <si>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</si>
  <si>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</si>
  <si>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</si>
  <si>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</si>
  <si>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</si>
  <si>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</si>
  <si>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</si>
  <si>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</si>
  <si>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</si>
  <si>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</si>
  <si>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</si>
  <si>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</si>
  <si>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</si>
  <si>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</si>
  <si>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</si>
  <si>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</si>
  <si>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</si>
  <si>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</si>
  <si>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</si>
  <si>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</si>
  <si>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</si>
  <si>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</si>
  <si>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</si>
  <si>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</si>
  <si>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</si>
  <si>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</si>
  <si>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</si>
  <si>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</si>
  <si>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</si>
  <si>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</si>
  <si>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</si>
  <si>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</si>
  <si>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</si>
  <si>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</si>
  <si>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</si>
  <si>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</si>
  <si>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</si>
  <si>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</si>
  <si>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</si>
  <si>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</si>
  <si>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</si>
  <si>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</si>
  <si>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</si>
  <si>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</si>
  <si>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</si>
  <si>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</si>
  <si>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</si>
  <si>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</si>
  <si>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</si>
  <si>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</si>
  <si>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</si>
  <si>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</si>
  <si>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</si>
  <si>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</si>
  <si>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</si>
  <si>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</si>
  <si>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</si>
  <si>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</si>
  <si>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</si>
  <si>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</si>
  <si>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</si>
  <si>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</si>
  <si>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</si>
  <si>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</si>
  <si>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</si>
  <si>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</si>
  <si>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</si>
  <si>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</si>
  <si>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</si>
  <si>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</si>
  <si>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</si>
  <si>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</si>
  <si>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</si>
  <si>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</si>
  <si>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</si>
  <si>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</si>
  <si>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</si>
  <si>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</si>
  <si>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</si>
  <si>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</si>
  <si>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</si>
  <si>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</si>
  <si>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</si>
  <si>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</si>
  <si>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</si>
  <si>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</si>
  <si>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</si>
  <si>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</si>
  <si>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</si>
  <si>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</si>
  <si>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</si>
  <si>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</si>
  <si>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</si>
  <si>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</si>
  <si>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</si>
  <si>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</si>
  <si>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</si>
  <si>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</si>
  <si>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</si>
  <si>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</si>
  <si>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</si>
  <si>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</si>
  <si>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</si>
  <si>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</si>
  <si>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</si>
  <si>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</si>
  <si>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</si>
  <si>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</si>
  <si>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</si>
  <si>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</si>
  <si>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</si>
  <si>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</si>
  <si>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</si>
  <si>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</si>
  <si>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</si>
  <si>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</si>
  <si>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</si>
  <si>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</si>
  <si>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</si>
  <si>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</si>
  <si>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</si>
  <si>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</si>
  <si>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</si>
  <si>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</si>
  <si>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</si>
  <si>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</si>
  <si>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</si>
  <si>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</si>
  <si>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</si>
  <si>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</si>
  <si>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</si>
  <si>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</si>
  <si>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</si>
  <si>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</si>
  <si>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</si>
  <si>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</si>
  <si>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</si>
  <si>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</si>
  <si>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</si>
  <si>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</si>
  <si>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</si>
  <si>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</si>
  <si>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</si>
  <si>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</si>
  <si>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</si>
  <si>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</si>
  <si>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</si>
  <si>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</si>
  <si>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</si>
  <si>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</si>
  <si>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</si>
  <si>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</si>
  <si>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</si>
  <si>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</si>
  <si>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</si>
  <si>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</si>
  <si>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</si>
  <si>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</si>
  <si>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</si>
  <si>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</si>
  <si>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</si>
  <si>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</si>
  <si>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</si>
  <si>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</si>
  <si>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</si>
  <si>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</si>
  <si>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</si>
  <si>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</si>
  <si>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</si>
  <si>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</si>
  <si>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</si>
  <si>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</si>
  <si>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</si>
  <si>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</si>
  <si>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</si>
  <si>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</si>
  <si>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</si>
  <si>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</si>
  <si>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</si>
  <si>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</si>
  <si>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</si>
  <si>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</si>
  <si>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</si>
  <si>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</si>
  <si>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</si>
  <si>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</si>
  <si>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</si>
  <si>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</si>
  <si>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</si>
  <si>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</si>
  <si>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</si>
  <si>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</si>
  <si>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</si>
  <si>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</si>
  <si>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</si>
  <si>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</si>
  <si>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</si>
  <si>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</si>
  <si>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</si>
  <si>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</si>
  <si>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</si>
  <si>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</si>
  <si>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</si>
  <si>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</si>
  <si>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</si>
  <si>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</si>
  <si>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</si>
  <si>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</si>
  <si>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</si>
  <si>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</si>
  <si>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</si>
  <si>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</si>
  <si>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</si>
  <si>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</si>
  <si>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</si>
  <si>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</si>
  <si>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</si>
  <si>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</si>
  <si>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</si>
  <si>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</si>
  <si>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</si>
  <si>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</si>
  <si>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</si>
  <si>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</si>
  <si>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</si>
  <si>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</si>
  <si>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</si>
  <si>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</si>
  <si>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</si>
  <si>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</si>
  <si>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</si>
  <si>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</si>
  <si>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</si>
  <si>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</si>
  <si>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</si>
  <si>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</si>
  <si>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</si>
  <si>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</si>
  <si>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</si>
  <si>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</si>
  <si>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</si>
  <si>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</si>
  <si>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</si>
  <si>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</si>
  <si>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</si>
  <si>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</si>
  <si>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</si>
  <si>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</si>
  <si>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</si>
  <si>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</si>
  <si>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</si>
  <si>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</si>
  <si>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</si>
  <si>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</si>
  <si>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</si>
  <si>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</si>
  <si>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</si>
  <si>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</si>
  <si>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</si>
  <si>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</si>
  <si>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</si>
  <si>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</si>
  <si>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</si>
  <si>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</si>
  <si>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</si>
  <si>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</si>
  <si>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</si>
  <si>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</si>
  <si>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</si>
  <si>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</si>
  <si>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</si>
  <si>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</si>
  <si>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</si>
  <si>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</si>
  <si>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</si>
  <si>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</si>
  <si>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</si>
  <si>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</si>
  <si>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</si>
  <si>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</si>
  <si>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</si>
  <si>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</si>
  <si>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</si>
  <si>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</si>
  <si>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</si>
  <si>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</si>
  <si>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</si>
  <si>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</si>
  <si>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</si>
  <si>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</si>
  <si>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</si>
  <si>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</si>
  <si>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</si>
  <si>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</si>
  <si>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</si>
  <si>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</si>
  <si>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</si>
  <si>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</si>
  <si>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</si>
  <si>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</si>
  <si>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</si>
  <si>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</si>
  <si>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</si>
  <si>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</si>
  <si>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</si>
  <si>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</si>
  <si>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</si>
  <si>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</si>
  <si>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</si>
  <si>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</si>
  <si>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</si>
  <si>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</si>
  <si>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</si>
  <si>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</si>
  <si>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</si>
  <si>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</si>
  <si>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</si>
  <si>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</si>
  <si>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</si>
  <si>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</si>
  <si>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</si>
  <si>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</si>
  <si>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</si>
  <si>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</si>
  <si>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</si>
  <si>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</si>
  <si>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</si>
  <si>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</si>
  <si>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</si>
  <si>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</si>
  <si>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</si>
  <si>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</si>
  <si>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</si>
  <si>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</si>
  <si>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</si>
  <si>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</si>
  <si>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</si>
  <si>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</si>
  <si>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</si>
  <si>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</si>
  <si>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</si>
  <si>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</si>
  <si>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</si>
  <si>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</si>
  <si>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</si>
  <si>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</si>
  <si>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</si>
  <si>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</si>
  <si>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</si>
  <si>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</si>
  <si>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</si>
  <si>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</si>
  <si>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</si>
  <si>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</si>
  <si>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</si>
  <si>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</si>
  <si>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</si>
  <si>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</si>
  <si>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</si>
  <si>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</si>
  <si>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</si>
  <si>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</si>
  <si>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</si>
  <si>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</si>
  <si>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</si>
  <si>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</si>
  <si>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</si>
  <si>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</si>
  <si>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</si>
  <si>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</si>
  <si>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</si>
  <si>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</si>
  <si>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</si>
  <si>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</si>
  <si>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</si>
  <si>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</si>
  <si>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</si>
  <si>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</si>
  <si>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</si>
  <si>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</si>
  <si>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</si>
  <si>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</si>
  <si>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</si>
  <si>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</si>
  <si>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</si>
  <si>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</si>
  <si>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</si>
  <si>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</si>
  <si>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</si>
  <si>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</si>
  <si>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</si>
  <si>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</si>
  <si>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</si>
  <si>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</si>
  <si>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</si>
  <si>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</si>
  <si>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</si>
  <si>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</si>
  <si>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</si>
  <si>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</si>
  <si>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</si>
  <si>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</si>
  <si>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</si>
  <si>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</si>
  <si>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</si>
  <si>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</si>
  <si>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</si>
  <si>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</si>
  <si>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</si>
  <si>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</si>
  <si>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</si>
  <si>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</si>
  <si>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</si>
  <si>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</si>
  <si>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</si>
  <si>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</si>
  <si>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</si>
  <si>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</si>
  <si>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</si>
  <si>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</si>
  <si>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</si>
  <si>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</si>
  <si>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</si>
  <si>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</si>
  <si>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</si>
  <si>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</si>
  <si>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</si>
  <si>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</si>
  <si>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</si>
  <si>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</si>
  <si>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</si>
  <si>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</si>
  <si>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</si>
  <si>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</si>
  <si>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</si>
  <si>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</si>
  <si>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</si>
  <si>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</si>
  <si>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</si>
  <si>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</si>
  <si>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</si>
  <si>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</si>
  <si>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</si>
  <si>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</si>
  <si>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</si>
  <si>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</si>
  <si>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</si>
  <si>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</si>
  <si>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</si>
  <si>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</si>
  <si>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</si>
  <si>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</si>
  <si>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</si>
  <si>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</si>
  <si>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</si>
  <si>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</si>
  <si>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</si>
  <si>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</si>
  <si>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</si>
  <si>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</si>
  <si>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</si>
  <si>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</si>
  <si>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</si>
  <si>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</si>
  <si>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</si>
  <si>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</si>
  <si>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</si>
  <si>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</si>
  <si>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</si>
  <si>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</si>
  <si>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</si>
  <si>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</si>
  <si>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</si>
  <si>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</si>
  <si>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</si>
  <si>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</si>
  <si>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</si>
  <si>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</si>
  <si>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</si>
  <si>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</si>
  <si>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</si>
  <si>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</si>
  <si>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</si>
  <si>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</si>
  <si>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</si>
  <si>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</si>
  <si>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</si>
  <si>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</si>
  <si>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</si>
  <si>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</si>
  <si>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</si>
  <si>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</si>
  <si>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</si>
  <si>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</si>
  <si>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</si>
  <si>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</si>
  <si>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</si>
  <si>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</si>
  <si>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</si>
  <si>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</si>
  <si>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</si>
  <si>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</si>
  <si>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</si>
  <si>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</si>
  <si>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</si>
  <si>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</si>
  <si>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</si>
  <si>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</si>
  <si>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</si>
  <si>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</si>
  <si>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</si>
  <si>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</si>
  <si>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</si>
  <si>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</si>
  <si>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</si>
  <si>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</si>
  <si>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</si>
  <si>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</si>
  <si>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</si>
  <si>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</si>
  <si>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</si>
  <si>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</si>
  <si>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</si>
  <si>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</si>
  <si>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</si>
  <si>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</si>
  <si>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</si>
  <si>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</si>
  <si>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</si>
  <si>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</si>
  <si>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</si>
  <si>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</si>
  <si>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</si>
  <si>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</si>
  <si>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</si>
  <si>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</si>
  <si>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</si>
  <si>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</si>
  <si>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</si>
  <si>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</si>
  <si>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</si>
  <si>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</si>
  <si>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</si>
  <si>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</si>
  <si>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</si>
  <si>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</si>
  <si>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</si>
  <si>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</si>
  <si>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</si>
  <si>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</si>
  <si>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</si>
  <si>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</si>
  <si>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</si>
  <si>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</si>
  <si>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</si>
  <si>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</si>
  <si>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</si>
  <si>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</si>
  <si>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</si>
  <si>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</si>
  <si>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</si>
  <si>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</si>
  <si>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</si>
  <si>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</si>
  <si>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</si>
  <si>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</si>
  <si>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</si>
  <si>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</si>
  <si>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</si>
  <si>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</si>
  <si>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</si>
  <si>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</si>
  <si>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</si>
  <si>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</si>
  <si>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</si>
  <si>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</si>
  <si>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</si>
  <si>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</si>
  <si>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</si>
  <si>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</si>
  <si>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</si>
  <si>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</si>
  <si>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</si>
  <si>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</si>
  <si>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</si>
  <si>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</si>
  <si>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</si>
  <si>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</si>
  <si>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</si>
  <si>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</si>
  <si>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</si>
  <si>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</si>
  <si>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</si>
  <si>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</si>
  <si>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</si>
  <si>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</si>
  <si>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</si>
  <si>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</si>
  <si>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</si>
  <si>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</si>
  <si>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</si>
  <si>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</si>
  <si>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</si>
  <si>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</si>
  <si>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</si>
  <si>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</si>
  <si>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</si>
  <si>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</si>
  <si>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</si>
  <si>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</si>
  <si>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</si>
  <si>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</si>
  <si>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</si>
  <si>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</si>
  <si>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</si>
  <si>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</si>
  <si>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</si>
  <si>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</si>
  <si>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</si>
  <si>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</si>
  <si>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</si>
  <si>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</si>
  <si>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</si>
  <si>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</si>
  <si>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</si>
  <si>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</si>
  <si>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</si>
  <si>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</si>
  <si>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</si>
  <si>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</si>
  <si>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</si>
  <si>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</si>
  <si>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</si>
  <si>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</si>
  <si>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</si>
  <si>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</si>
  <si>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</si>
  <si>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</si>
  <si>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</si>
  <si>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</si>
  <si>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</si>
  <si>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</si>
  <si>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</si>
  <si>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</si>
  <si>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</si>
  <si>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</si>
  <si>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</si>
  <si>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</si>
  <si>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</si>
  <si>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</si>
  <si>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</si>
  <si>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</si>
  <si>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</si>
  <si>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</si>
  <si>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</si>
  <si>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</si>
  <si>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</si>
  <si>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</si>
  <si>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</si>
  <si>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</si>
  <si>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</si>
  <si>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</si>
  <si>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</si>
  <si>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</si>
  <si>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</si>
  <si>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</si>
  <si>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</si>
  <si>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</si>
  <si>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</si>
  <si>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</si>
  <si>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</si>
  <si>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</si>
  <si>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</si>
  <si>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</si>
  <si>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</si>
  <si>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</si>
  <si>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</si>
  <si>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</si>
  <si>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</si>
  <si>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</si>
  <si>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</si>
  <si>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</si>
  <si>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</si>
  <si>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</si>
  <si>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</si>
  <si>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</si>
  <si>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</si>
  <si>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</si>
  <si>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</si>
  <si>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</si>
  <si>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</si>
  <si>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</si>
  <si>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</si>
  <si>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</si>
  <si>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</si>
  <si>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</si>
  <si>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</si>
  <si>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</si>
  <si>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</si>
  <si>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</si>
  <si>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</si>
  <si>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</si>
  <si>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</si>
  <si>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</si>
  <si>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</si>
  <si>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</si>
  <si>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</si>
  <si>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</si>
  <si>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</si>
  <si>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</si>
  <si>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</si>
  <si>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</si>
  <si>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</si>
  <si>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</si>
  <si>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</si>
  <si>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</si>
  <si>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</si>
  <si>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</si>
  <si>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</si>
  <si>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</si>
  <si>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</si>
  <si>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</si>
  <si>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</si>
  <si>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</si>
  <si>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</si>
  <si>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</si>
  <si>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</si>
  <si>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</si>
  <si>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</si>
  <si>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</si>
  <si>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</si>
  <si>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</si>
  <si>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</si>
  <si>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</si>
  <si>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</si>
  <si>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</si>
  <si>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</si>
  <si>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</si>
  <si>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</si>
  <si>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</si>
  <si>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</si>
  <si>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</si>
  <si>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</si>
  <si>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</si>
  <si>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</si>
  <si>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</si>
  <si>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</si>
  <si>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</si>
  <si>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</si>
  <si>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</si>
  <si>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</si>
  <si>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</si>
  <si>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</si>
  <si>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</si>
  <si>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</si>
  <si>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</si>
  <si>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</si>
  <si>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</si>
  <si>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</si>
  <si>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</si>
  <si>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</si>
  <si>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</si>
  <si>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</si>
  <si>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</si>
  <si>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</si>
  <si>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</si>
  <si>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</si>
  <si>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</si>
  <si>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</si>
  <si>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</si>
  <si>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</si>
  <si>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</si>
  <si>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</si>
  <si>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</si>
  <si>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</si>
  <si>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</si>
  <si>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</si>
  <si>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</si>
  <si>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</si>
  <si>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</si>
  <si>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</si>
  <si>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</si>
  <si>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</si>
  <si>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</si>
  <si>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</si>
  <si>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</si>
  <si>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</si>
  <si>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</si>
  <si>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</si>
  <si>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</si>
  <si>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</si>
  <si>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</si>
  <si>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</si>
  <si>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</si>
  <si>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</si>
  <si>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</si>
  <si>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</si>
  <si>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</si>
  <si>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</si>
  <si>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</si>
  <si>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</si>
  <si>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</si>
  <si>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</si>
  <si>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</si>
  <si>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</si>
  <si>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</si>
  <si>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</si>
  <si>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</si>
  <si>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</si>
  <si>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</si>
  <si>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</si>
  <si>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</si>
  <si>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</si>
  <si>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</si>
  <si>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</si>
  <si>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</si>
  <si>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</si>
  <si>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</si>
  <si>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</si>
  <si>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</si>
  <si>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</si>
  <si>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</si>
  <si>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</si>
  <si>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</si>
  <si>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</si>
  <si>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</si>
  <si>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</si>
  <si>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</si>
  <si>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</si>
  <si>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</si>
  <si>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</si>
  <si>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</si>
  <si>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</si>
  <si>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</si>
  <si>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</si>
  <si>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</si>
  <si>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</si>
  <si>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</si>
  <si>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</si>
  <si>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</si>
  <si>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</si>
  <si>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</si>
  <si>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</si>
  <si>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</si>
  <si>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</si>
  <si>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</si>
  <si>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</si>
  <si>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</si>
  <si>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</si>
  <si>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</si>
  <si>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</si>
  <si>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</si>
  <si>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</si>
  <si>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</si>
  <si>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</si>
  <si>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</si>
  <si>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</si>
  <si>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</si>
  <si>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</si>
  <si>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</si>
  <si>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</si>
  <si>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</si>
  <si>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</si>
  <si>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</si>
  <si>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</si>
  <si>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</si>
  <si>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</si>
  <si>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</si>
  <si>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</si>
  <si>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</si>
  <si>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</si>
  <si>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</si>
  <si>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</si>
  <si>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</si>
  <si>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</si>
  <si>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</si>
  <si>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</si>
  <si>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</si>
  <si>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</si>
  <si>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</si>
  <si>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</si>
  <si>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</si>
  <si>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</si>
  <si>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</si>
  <si>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</si>
  <si>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</si>
  <si>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</si>
  <si>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</si>
  <si>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</si>
  <si>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</si>
  <si>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</si>
  <si>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</si>
  <si>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</si>
  <si>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</si>
  <si>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</si>
  <si>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</si>
  <si>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</si>
  <si>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</si>
  <si>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</si>
  <si>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</si>
  <si>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</si>
  <si>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</si>
  <si>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</si>
  <si>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</si>
  <si>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</si>
  <si>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</si>
  <si>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</si>
  <si>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</si>
  <si>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</si>
  <si>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</si>
  <si>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</si>
  <si>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</si>
  <si>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</si>
  <si>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</si>
  <si>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</si>
  <si>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</si>
  <si>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</si>
  <si>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</si>
  <si>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</si>
  <si>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</si>
  <si>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</si>
  <si>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</si>
  <si>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</si>
  <si>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</si>
  <si>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</si>
  <si>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</si>
  <si>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</si>
  <si>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</si>
  <si>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</si>
  <si>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</si>
  <si>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</si>
  <si>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</si>
  <si>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</si>
  <si>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</si>
  <si>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</si>
  <si>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</si>
  <si>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</si>
  <si>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</si>
  <si>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</si>
  <si>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</si>
  <si>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</si>
  <si>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</si>
  <si>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</si>
  <si>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</si>
  <si>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</si>
  <si>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</si>
  <si>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</si>
  <si>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</si>
  <si>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</si>
  <si>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</si>
  <si>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</si>
  <si>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</si>
  <si>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</si>
  <si>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</si>
  <si>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</si>
  <si>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</si>
  <si>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</si>
  <si>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</si>
  <si>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</si>
  <si>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</si>
  <si>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</si>
  <si>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</si>
  <si>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</si>
  <si>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</si>
  <si>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</si>
  <si>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</si>
  <si>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</si>
  <si>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</si>
  <si>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</si>
  <si>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</si>
  <si>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</si>
  <si>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</si>
  <si>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</si>
  <si>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</si>
  <si>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</si>
  <si>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</si>
  <si>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</si>
  <si>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</si>
  <si>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</si>
  <si>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</si>
  <si>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</si>
  <si>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</si>
  <si>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</si>
  <si>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</si>
  <si>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</si>
  <si>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</si>
  <si>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</si>
  <si>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</si>
  <si>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</si>
  <si>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</si>
  <si>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</si>
  <si>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</si>
  <si>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</si>
  <si>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</si>
  <si>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</si>
  <si>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</si>
  <si>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</si>
  <si>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</si>
  <si>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</si>
  <si>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</si>
  <si>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</si>
  <si>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</si>
  <si>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</si>
  <si>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</si>
  <si>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</si>
  <si>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</si>
  <si>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</si>
  <si>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</si>
  <si>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</si>
  <si>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</si>
  <si>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</si>
  <si>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</si>
  <si>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</si>
  <si>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</si>
  <si>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</si>
  <si>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</si>
  <si>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</si>
  <si>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</si>
  <si>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</si>
  <si>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</si>
  <si>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</si>
  <si>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</si>
  <si>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</si>
  <si>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</si>
  <si>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</si>
  <si>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</si>
  <si>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</si>
  <si>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</si>
  <si>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</si>
  <si>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</si>
  <si>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</si>
  <si>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</si>
  <si>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</si>
  <si>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</si>
  <si>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</si>
  <si>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</si>
  <si>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</si>
  <si>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</si>
  <si>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</si>
  <si>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</si>
  <si>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</si>
  <si>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</si>
  <si>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</si>
  <si>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</si>
  <si>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</si>
  <si>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</si>
  <si>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</si>
  <si>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</si>
  <si>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</si>
  <si>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</si>
  <si>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</si>
  <si>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</si>
  <si>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</si>
  <si>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</si>
  <si>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</si>
  <si>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</si>
  <si>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</si>
  <si>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</si>
  <si>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</si>
  <si>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</si>
  <si>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</si>
  <si>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</si>
  <si>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</si>
  <si>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</si>
  <si>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</si>
  <si>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</si>
  <si>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</si>
  <si>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</si>
  <si>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</si>
  <si>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</si>
  <si>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</si>
  <si>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</si>
  <si>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</si>
  <si>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</si>
  <si>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</si>
  <si>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</si>
  <si>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</si>
  <si>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</si>
  <si>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</si>
  <si>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</si>
  <si>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</si>
  <si>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</si>
  <si>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</si>
  <si>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</si>
  <si>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</si>
  <si>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</si>
  <si>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</si>
  <si>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</si>
  <si>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</si>
  <si>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</si>
  <si>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</si>
  <si>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</si>
  <si>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</si>
  <si>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</si>
  <si>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</si>
  <si>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</si>
  <si>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</si>
  <si>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</si>
  <si>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</si>
  <si>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</si>
  <si>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</si>
  <si>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</si>
  <si>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</si>
  <si>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</si>
  <si>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</si>
  <si>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</si>
  <si>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</si>
  <si>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</si>
  <si>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</si>
  <si>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</si>
  <si>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</si>
  <si>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</si>
  <si>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</si>
  <si>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</si>
  <si>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</si>
  <si>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</si>
  <si>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</si>
  <si>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</si>
  <si>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</si>
  <si>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</si>
  <si>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</si>
  <si>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</si>
  <si>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</si>
  <si>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</si>
  <si>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</si>
  <si>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</si>
  <si>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</si>
  <si>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</si>
  <si>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</si>
  <si>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</si>
  <si>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</si>
  <si>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</si>
  <si>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</si>
  <si>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</si>
  <si>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</si>
  <si>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</si>
  <si>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</si>
  <si>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</si>
  <si>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</si>
  <si>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</si>
  <si>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</si>
  <si>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</si>
  <si>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</si>
  <si>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</si>
  <si>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</si>
  <si>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</si>
  <si>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</si>
  <si>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</si>
  <si>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</si>
  <si>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</si>
  <si>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</si>
  <si>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</si>
  <si>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</si>
  <si>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</si>
  <si>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</si>
  <si>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</si>
  <si>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</si>
  <si>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</si>
  <si>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</si>
  <si>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</si>
  <si>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</si>
  <si>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</si>
  <si>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</si>
  <si>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</si>
  <si>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</si>
  <si>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</si>
  <si>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</si>
  <si>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</si>
  <si>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</si>
  <si>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</si>
  <si>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</si>
  <si>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</si>
  <si>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</si>
  <si>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</si>
  <si>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</si>
  <si>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</si>
  <si>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</si>
  <si>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</si>
  <si>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</si>
  <si>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</si>
  <si>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</si>
  <si>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</si>
  <si>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</si>
  <si>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</si>
  <si>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</si>
  <si>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</si>
  <si>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</si>
  <si>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</si>
  <si>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</si>
  <si>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</si>
  <si>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</si>
  <si>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</si>
  <si>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</si>
  <si>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</si>
  <si>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</si>
  <si>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</si>
  <si>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</si>
  <si>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</si>
  <si>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</si>
  <si>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</si>
  <si>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</si>
  <si>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</si>
  <si>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</si>
  <si>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</si>
  <si>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</si>
  <si>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</si>
  <si>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</si>
  <si>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</si>
  <si>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</si>
  <si>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</si>
  <si>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</si>
  <si>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</si>
  <si>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</si>
  <si>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</si>
  <si>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</si>
  <si>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</si>
  <si>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</si>
  <si>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</si>
  <si>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</si>
  <si>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</si>
  <si>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</si>
  <si>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</si>
  <si>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</si>
  <si>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</si>
  <si>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</si>
  <si>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</si>
  <si>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</si>
  <si>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</si>
  <si>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</si>
  <si>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</si>
  <si>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</si>
  <si>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</si>
  <si>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</si>
  <si>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</si>
  <si>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</si>
  <si>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</si>
  <si>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</si>
  <si>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</si>
  <si>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</si>
  <si>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</si>
  <si>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</si>
  <si>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</si>
  <si>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</si>
  <si>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</si>
  <si>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</si>
  <si>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</si>
  <si>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</si>
  <si>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</si>
  <si>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</si>
  <si>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</si>
  <si>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</si>
  <si>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</si>
  <si>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</si>
  <si>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</si>
  <si>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</si>
  <si>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</si>
  <si>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</si>
  <si>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</si>
  <si>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</si>
  <si>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</si>
  <si>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</si>
  <si>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</si>
  <si>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</si>
  <si>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</si>
  <si>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</si>
  <si>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</si>
  <si>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</si>
  <si>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</si>
  <si>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</si>
  <si>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</si>
  <si>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</si>
  <si>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</si>
  <si>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</si>
  <si>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</si>
  <si>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</si>
  <si>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</si>
  <si>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</si>
  <si>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</si>
  <si>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</si>
  <si>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</si>
  <si>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</si>
  <si>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</si>
  <si>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</si>
  <si>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</si>
  <si>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</si>
  <si>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</si>
  <si>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</si>
  <si>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</si>
  <si>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</si>
  <si>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</si>
  <si>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</si>
  <si>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</si>
  <si>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</si>
  <si>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</si>
  <si>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</si>
  <si>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</si>
  <si>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</si>
  <si>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</si>
  <si>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</si>
  <si>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</si>
  <si>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</si>
  <si>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</si>
  <si>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</si>
  <si>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</si>
  <si>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</si>
  <si>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</si>
  <si>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</si>
  <si>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</si>
  <si>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</si>
  <si>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</si>
  <si>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</si>
  <si>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</si>
  <si>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</si>
  <si>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</si>
  <si>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</si>
  <si>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</si>
  <si>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</si>
  <si>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</si>
  <si>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</si>
  <si>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</si>
  <si>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</si>
  <si>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</si>
  <si>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</si>
  <si>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</si>
  <si>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</si>
  <si>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</si>
  <si>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</si>
  <si>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</si>
  <si>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</si>
  <si>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</si>
  <si>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</si>
  <si>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</si>
  <si>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</si>
  <si>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</si>
  <si>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</si>
  <si>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</si>
  <si>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</si>
  <si>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</si>
  <si>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</si>
  <si>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</si>
  <si>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</si>
  <si>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</si>
  <si>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</si>
  <si>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</si>
  <si>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</si>
  <si>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</si>
  <si>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</si>
  <si>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</si>
  <si>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</si>
  <si>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</si>
  <si>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</si>
  <si>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</si>
  <si>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</si>
  <si>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</si>
  <si>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</si>
  <si>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</si>
  <si>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</si>
  <si>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</si>
  <si>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</si>
  <si>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</si>
  <si>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</si>
  <si>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</si>
  <si>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</si>
  <si>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</si>
  <si>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</si>
  <si>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</si>
  <si>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</si>
  <si>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</si>
  <si>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</si>
  <si>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</si>
  <si>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</si>
  <si>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</si>
  <si>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</si>
  <si>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</si>
  <si>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</si>
  <si>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</si>
  <si>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</si>
  <si>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</si>
  <si>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</si>
  <si>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</si>
  <si>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</si>
  <si>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</si>
  <si>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</si>
  <si>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</si>
  <si>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</si>
  <si>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</si>
  <si>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</si>
  <si>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</si>
  <si>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</si>
  <si>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</si>
  <si>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</si>
  <si>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</si>
  <si>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</si>
  <si>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</si>
  <si>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</si>
  <si>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</si>
  <si>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</si>
  <si>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</si>
  <si>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</si>
  <si>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</si>
  <si>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</si>
  <si>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</si>
  <si>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</si>
  <si>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</si>
  <si>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</si>
  <si>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</si>
  <si>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</si>
  <si>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</si>
  <si>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</si>
  <si>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</si>
  <si>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</si>
  <si>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</si>
  <si>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</si>
  <si>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</si>
  <si>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</si>
  <si>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</si>
  <si>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</si>
  <si>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</si>
  <si>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</si>
  <si>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</si>
  <si>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</si>
  <si>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</si>
  <si>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</si>
  <si>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</si>
  <si>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</si>
  <si>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</si>
  <si>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</si>
  <si>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</si>
  <si>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</si>
  <si>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</si>
  <si>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</si>
  <si>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</si>
  <si>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</si>
  <si>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</si>
  <si>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</si>
  <si>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</si>
  <si>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</si>
  <si>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</si>
  <si>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</si>
  <si>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</si>
  <si>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</si>
  <si>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</si>
  <si>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</si>
  <si>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</si>
  <si>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</si>
  <si>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</si>
  <si>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</si>
  <si>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</si>
  <si>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</si>
  <si>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</si>
  <si>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</si>
  <si>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</si>
  <si>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</si>
  <si>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</si>
  <si>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</si>
  <si>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</si>
  <si>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</si>
  <si>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</si>
  <si>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</si>
  <si>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</si>
  <si>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</si>
  <si>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</si>
  <si>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</si>
  <si>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</si>
  <si>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</si>
  <si>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</si>
  <si>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</si>
  <si>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</si>
  <si>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</si>
  <si>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</si>
  <si>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</si>
  <si>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</si>
  <si>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</si>
  <si>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</si>
  <si>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</si>
  <si>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</si>
  <si>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</si>
  <si>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</si>
  <si>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</si>
  <si>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</si>
  <si>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</si>
  <si>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</si>
  <si>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</si>
  <si>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</si>
  <si>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</si>
  <si>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</si>
  <si>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</si>
  <si>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</si>
  <si>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</si>
  <si>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</si>
  <si>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</si>
  <si>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</si>
  <si>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</si>
  <si>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</si>
  <si>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</si>
  <si>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</si>
  <si>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</si>
  <si>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</si>
  <si>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</si>
  <si>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</si>
  <si>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</si>
  <si>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</si>
  <si>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</si>
  <si>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</si>
  <si>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</si>
  <si>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</si>
  <si>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</si>
  <si>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</si>
  <si>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</si>
  <si>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</si>
  <si>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</si>
  <si>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</si>
  <si>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</si>
  <si>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</si>
  <si>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</si>
  <si>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</si>
  <si>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</si>
  <si>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</si>
  <si>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</si>
  <si>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</si>
  <si>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</si>
  <si>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</si>
  <si>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</si>
  <si>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</si>
  <si>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</si>
  <si>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</si>
  <si>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</si>
  <si>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</si>
  <si>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</si>
  <si>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</si>
  <si>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</si>
  <si>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</si>
  <si>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</si>
  <si>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</si>
  <si>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</si>
  <si>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</si>
  <si>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</si>
  <si>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</si>
  <si>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</si>
  <si>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</si>
  <si>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</si>
  <si>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</si>
  <si>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</si>
  <si>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</si>
  <si>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</si>
  <si>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</si>
  <si>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</si>
  <si>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</si>
  <si>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</si>
  <si>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</si>
  <si>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</si>
  <si>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</si>
  <si>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</si>
  <si>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</si>
  <si>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</si>
  <si>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</si>
  <si>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</si>
  <si>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</si>
  <si>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</si>
  <si>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</si>
  <si>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</si>
  <si>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</si>
  <si>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</si>
  <si>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</si>
  <si>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</si>
  <si>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</si>
  <si>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</si>
  <si>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</si>
  <si>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</si>
  <si>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</si>
  <si>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</si>
  <si>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</si>
  <si>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</si>
  <si>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</si>
  <si>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</si>
  <si>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</si>
  <si>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</si>
  <si>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</si>
  <si>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</si>
  <si>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</si>
  <si>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</si>
  <si>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</si>
  <si>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</si>
  <si>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</si>
  <si>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</si>
  <si>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</si>
  <si>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</si>
  <si>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</si>
  <si>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</si>
  <si>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</si>
  <si>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</si>
  <si>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</si>
  <si>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</si>
  <si>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</si>
  <si>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</si>
  <si>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</si>
  <si>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</si>
  <si>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</si>
  <si>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</si>
  <si>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</si>
  <si>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</si>
  <si>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</si>
  <si>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</si>
  <si>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</si>
  <si>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</si>
  <si>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</si>
  <si>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</si>
  <si>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</si>
  <si>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</si>
  <si>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</si>
  <si>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</si>
  <si>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</si>
  <si>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</si>
  <si>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</si>
  <si>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</si>
  <si>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</si>
  <si>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</si>
  <si>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</si>
  <si>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</si>
  <si>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</si>
  <si>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</si>
  <si>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</si>
  <si>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</si>
  <si>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</si>
  <si>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</si>
  <si>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</si>
  <si>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</si>
  <si>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</si>
  <si>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</si>
  <si>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</si>
  <si>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</si>
  <si>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</si>
  <si>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</si>
  <si>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</si>
  <si>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</si>
  <si>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</si>
  <si>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</si>
  <si>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</si>
  <si>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</si>
  <si>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</si>
  <si>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</si>
  <si>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</si>
  <si>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</si>
  <si>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</si>
  <si>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</si>
  <si>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</si>
  <si>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</si>
  <si>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</si>
  <si>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</si>
  <si>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</si>
  <si>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</si>
  <si>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</si>
  <si>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</si>
  <si>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</si>
  <si>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</si>
  <si>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</si>
  <si>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</si>
  <si>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</si>
  <si>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</si>
  <si>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</si>
  <si>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</si>
  <si>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</si>
  <si>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</si>
  <si>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</si>
  <si>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</si>
  <si>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</si>
  <si>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</si>
  <si>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</si>
  <si>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</si>
  <si>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</si>
  <si>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</si>
  <si>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</si>
  <si>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</si>
  <si>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</si>
  <si>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</si>
  <si>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</si>
  <si>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</si>
  <si>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</si>
  <si>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</si>
  <si>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</si>
  <si>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</si>
  <si>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</si>
  <si>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</si>
  <si>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</si>
  <si>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</si>
  <si>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</si>
  <si>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</si>
  <si>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</si>
  <si>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</si>
  <si>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</si>
  <si>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</si>
  <si>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</si>
  <si>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</si>
  <si>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</si>
  <si>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</si>
  <si>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</si>
  <si>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</si>
  <si>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</si>
  <si>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</si>
  <si>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</si>
  <si>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</si>
  <si>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</si>
  <si>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</si>
  <si>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</si>
  <si>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</si>
  <si>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</si>
  <si>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</si>
  <si>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</si>
  <si>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</si>
  <si>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</si>
  <si>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</si>
  <si>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</si>
  <si>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</si>
  <si>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</si>
  <si>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</si>
  <si>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</si>
  <si>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</si>
  <si>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</si>
  <si>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</si>
  <si>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</si>
  <si>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</si>
  <si>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</si>
  <si>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</si>
  <si>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</si>
  <si>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</si>
  <si>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</si>
  <si>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</si>
  <si>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</si>
  <si>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</si>
  <si>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</si>
  <si>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</si>
  <si>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</si>
  <si>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</si>
  <si>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</si>
  <si>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</si>
  <si>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</si>
  <si>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</si>
  <si>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</si>
  <si>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</si>
  <si>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</si>
  <si>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</si>
  <si>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</si>
  <si>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</si>
  <si>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</si>
  <si>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</si>
  <si>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</si>
  <si>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</si>
  <si>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</si>
  <si>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</si>
  <si>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</si>
  <si>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</si>
  <si>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</si>
  <si>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</si>
  <si>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</si>
  <si>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</si>
  <si>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</si>
  <si>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</si>
  <si>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</si>
  <si>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</si>
  <si>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</si>
  <si>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</si>
  <si>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</si>
  <si>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</si>
  <si>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</si>
  <si>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</si>
  <si>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</si>
  <si>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</si>
  <si>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</si>
  <si>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</si>
  <si>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</si>
  <si>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</si>
  <si>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</si>
  <si>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</si>
  <si>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</si>
  <si>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</si>
  <si>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</si>
  <si>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</si>
  <si>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</si>
  <si>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</si>
  <si>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</si>
  <si>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</si>
  <si>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</si>
  <si>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</si>
  <si>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</si>
  <si>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</si>
  <si>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</si>
  <si>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</si>
  <si>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</si>
  <si>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</si>
  <si>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</si>
  <si>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</si>
  <si>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</si>
  <si>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</si>
  <si>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</si>
  <si>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</si>
  <si>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</si>
  <si>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</si>
  <si>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</si>
  <si>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</si>
  <si>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</si>
  <si>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</si>
  <si>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</si>
  <si>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</si>
  <si>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</si>
  <si>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</si>
  <si>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</si>
  <si>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</si>
  <si>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</si>
  <si>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</si>
  <si>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</si>
  <si>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</si>
  <si>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</si>
  <si>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</si>
  <si>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</si>
  <si>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</si>
  <si>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</si>
  <si>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</si>
  <si>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</si>
  <si>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</si>
  <si>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</si>
  <si>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</si>
  <si>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</si>
  <si>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</si>
  <si>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</si>
  <si>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</si>
  <si>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</si>
  <si>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</si>
  <si>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</si>
  <si>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</si>
  <si>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</si>
  <si>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</si>
  <si>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</si>
  <si>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</si>
  <si>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</si>
  <si>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</si>
  <si>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</si>
  <si>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</si>
  <si>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</si>
  <si>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</si>
  <si>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</si>
  <si>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</si>
  <si>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</si>
  <si>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</si>
  <si>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</si>
  <si>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</si>
  <si>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</si>
  <si>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</si>
  <si>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</si>
  <si>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</si>
  <si>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</si>
  <si>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</si>
  <si>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</si>
  <si>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</si>
  <si>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</si>
  <si>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</si>
  <si>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</si>
  <si>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</si>
  <si>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</si>
  <si>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</si>
  <si>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</si>
  <si>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</si>
  <si>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</si>
  <si>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</si>
  <si>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</si>
  <si>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</si>
  <si>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</si>
  <si>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</si>
  <si>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</si>
  <si>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</si>
  <si>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</si>
  <si>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</si>
  <si>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</si>
  <si>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</si>
  <si>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</si>
  <si>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</si>
  <si>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</si>
  <si>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</si>
  <si>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</si>
  <si>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</si>
  <si>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</si>
  <si>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</si>
  <si>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</si>
  <si>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</si>
  <si>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</si>
  <si>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</si>
  <si>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</si>
  <si>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</si>
  <si>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</si>
  <si>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</si>
  <si>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</si>
  <si>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</si>
  <si>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</si>
  <si>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</si>
  <si>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</si>
  <si>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</si>
  <si>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</si>
  <si>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</si>
  <si>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</si>
  <si>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</si>
  <si>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</si>
  <si>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</si>
  <si>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</si>
  <si>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</si>
  <si>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</si>
  <si>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</si>
  <si>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</si>
  <si>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</si>
  <si>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</si>
  <si>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</si>
  <si>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</si>
  <si>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</si>
  <si>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</si>
  <si>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</si>
  <si>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</si>
  <si>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</si>
  <si>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</si>
  <si>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</si>
  <si>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</si>
  <si>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</si>
  <si>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</si>
  <si>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</si>
  <si>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</si>
  <si>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</si>
  <si>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</si>
  <si>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</si>
  <si>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</si>
  <si>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</si>
  <si>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</si>
  <si>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</si>
  <si>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</si>
  <si>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</si>
  <si>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</si>
  <si>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</si>
  <si>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</si>
  <si>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</si>
  <si>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</si>
  <si>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</si>
  <si>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</si>
  <si>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</si>
  <si>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</si>
  <si>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</si>
  <si>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</si>
  <si>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</si>
  <si>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</si>
  <si>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</si>
  <si>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</si>
  <si>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</si>
  <si>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</si>
  <si>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</si>
  <si>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</si>
  <si>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</si>
  <si>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</si>
  <si>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</si>
  <si>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</si>
  <si>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</si>
  <si>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</si>
  <si>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</si>
  <si>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</si>
  <si>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</si>
  <si>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</si>
  <si>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</si>
  <si>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</si>
  <si>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</si>
  <si>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</si>
  <si>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</si>
  <si>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</si>
  <si>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</si>
  <si>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</si>
  <si>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</si>
  <si>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</si>
  <si>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</si>
  <si>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</si>
  <si>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</si>
  <si>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</si>
  <si>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</si>
  <si>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</si>
  <si>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</si>
  <si>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</si>
  <si>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</si>
  <si>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</si>
  <si>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</si>
  <si>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</si>
  <si>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</si>
  <si>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</si>
  <si>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</si>
  <si>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</si>
  <si>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</si>
  <si>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</si>
  <si>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</si>
  <si>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</si>
  <si>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</si>
  <si>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</si>
  <si>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</si>
  <si>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</si>
  <si>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</si>
  <si>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</si>
  <si>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</si>
  <si>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</si>
  <si>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</si>
  <si>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</si>
  <si>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</si>
  <si>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</si>
  <si>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</si>
  <si>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</si>
  <si>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</si>
  <si>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</si>
  <si>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</si>
  <si>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</si>
  <si>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</si>
  <si>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</si>
  <si>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</si>
  <si>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</si>
  <si>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</si>
  <si>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</si>
  <si>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</si>
  <si>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</si>
  <si>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</si>
  <si>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</si>
  <si>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</si>
  <si>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</si>
  <si>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</si>
  <si>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</si>
  <si>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</si>
  <si>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</si>
  <si>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</si>
  <si>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</si>
  <si>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</si>
  <si>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</si>
  <si>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</si>
  <si>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</si>
  <si>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</si>
  <si>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</si>
  <si>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</si>
  <si>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</si>
  <si>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</si>
  <si>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</si>
  <si>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</si>
  <si>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</si>
  <si>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</si>
  <si>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</si>
  <si>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</si>
  <si>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</si>
  <si>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</si>
  <si>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</si>
  <si>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</si>
  <si>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</si>
  <si>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</si>
  <si>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</si>
  <si>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</si>
  <si>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</si>
  <si>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</si>
  <si>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</si>
  <si>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</si>
  <si>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</si>
  <si>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</si>
  <si>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</si>
  <si>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</si>
  <si>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</si>
  <si>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</si>
  <si>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</si>
  <si>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</si>
  <si>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</si>
  <si>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</si>
  <si>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</si>
  <si>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</si>
  <si>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</si>
  <si>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</si>
  <si>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</si>
  <si>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</si>
  <si>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</si>
  <si>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</si>
  <si>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</si>
  <si>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</si>
  <si>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</si>
  <si>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</si>
  <si>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</si>
  <si>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</si>
  <si>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</si>
  <si>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</si>
  <si>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</si>
  <si>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</si>
  <si>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</si>
  <si>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</si>
  <si>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</si>
  <si>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</si>
  <si>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</si>
  <si>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</si>
  <si>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</si>
  <si>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</si>
  <si>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</si>
  <si>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</si>
  <si>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</si>
  <si>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</si>
  <si>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</si>
  <si>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</si>
  <si>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</si>
  <si>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</si>
  <si>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</si>
  <si>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</si>
  <si>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</si>
  <si>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</si>
  <si>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</si>
  <si>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</si>
  <si>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</si>
  <si>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</si>
  <si>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</si>
  <si>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</si>
  <si>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</si>
  <si>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</si>
  <si>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</si>
  <si>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</si>
  <si>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</si>
  <si>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</si>
  <si>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</si>
  <si>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</si>
  <si>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</si>
  <si>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</si>
  <si>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</si>
  <si>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</si>
  <si>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</si>
  <si>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</si>
  <si>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</si>
  <si>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</si>
  <si>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</si>
  <si>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</si>
  <si>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</si>
  <si>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</si>
  <si>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</si>
  <si>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</si>
  <si>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</si>
  <si>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</si>
  <si>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</si>
  <si>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</si>
  <si>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</si>
  <si>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</si>
  <si>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</si>
  <si>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</si>
  <si>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</si>
  <si>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</si>
  <si>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</si>
  <si>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</si>
  <si>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</si>
  <si>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</si>
  <si>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</si>
  <si>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</si>
  <si>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</si>
  <si>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</si>
  <si>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</si>
  <si>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</si>
  <si>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</si>
  <si>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</si>
  <si>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</si>
  <si>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</si>
  <si>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</si>
  <si>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</si>
  <si>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</si>
  <si>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</si>
  <si>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</si>
  <si>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</si>
  <si>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</si>
  <si>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</si>
  <si>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</si>
  <si>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</si>
  <si>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</si>
  <si>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</si>
  <si>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</si>
  <si>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</si>
  <si>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</si>
  <si>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</si>
  <si>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</si>
  <si>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</si>
  <si>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</si>
  <si>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</si>
  <si>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</si>
  <si>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</si>
  <si>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</si>
  <si>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</si>
  <si>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</si>
  <si>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</si>
  <si>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</si>
  <si>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</si>
  <si>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</si>
  <si>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</si>
  <si>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</si>
  <si>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</si>
  <si>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</si>
  <si>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</si>
  <si>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</si>
  <si>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</si>
  <si>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</si>
  <si>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</si>
  <si>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</si>
  <si>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</si>
  <si>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</si>
  <si>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</si>
  <si>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</si>
  <si>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</si>
  <si>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</si>
  <si>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</si>
  <si>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</si>
  <si>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</si>
  <si>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</si>
  <si>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</si>
  <si>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</si>
  <si>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</si>
  <si>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</si>
  <si>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</si>
  <si>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</si>
  <si>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</si>
  <si>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</si>
  <si>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</si>
  <si>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</si>
  <si>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</si>
  <si>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</si>
  <si>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</si>
  <si>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</si>
  <si>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</si>
  <si>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</si>
  <si>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</si>
  <si>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</si>
  <si>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</si>
  <si>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</si>
  <si>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</si>
  <si>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</si>
  <si>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</si>
  <si>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</si>
  <si>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</si>
  <si>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</si>
  <si>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</si>
  <si>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</si>
  <si>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</si>
  <si>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</si>
  <si>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</si>
  <si>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</si>
  <si>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</si>
  <si>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</si>
  <si>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</si>
  <si>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</si>
  <si>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</si>
  <si>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</si>
  <si>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</si>
  <si>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</si>
  <si>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</si>
  <si>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</si>
  <si>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</si>
  <si>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</si>
  <si>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</si>
  <si>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</si>
  <si>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</si>
  <si>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</si>
  <si>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</si>
  <si>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</si>
  <si>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</si>
  <si>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</si>
  <si>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</si>
  <si>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</si>
  <si>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</si>
  <si>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</si>
  <si>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</si>
  <si>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</si>
  <si>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</si>
  <si>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</si>
  <si>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</si>
  <si>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</si>
  <si>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</si>
  <si>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</si>
  <si>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</si>
  <si>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</si>
  <si>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</si>
  <si>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</si>
  <si>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</si>
  <si>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</si>
  <si>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</si>
  <si>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</si>
  <si>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</si>
  <si>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</si>
  <si>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</si>
  <si>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</si>
  <si>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</si>
  <si>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</si>
  <si>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</si>
  <si>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</si>
  <si>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</si>
  <si>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</si>
  <si>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</si>
  <si>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</si>
  <si>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</si>
  <si>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</si>
  <si>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</si>
  <si>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</si>
  <si>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</si>
  <si>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</si>
  <si>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</si>
  <si>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</si>
  <si>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</si>
  <si>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</si>
  <si>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</si>
  <si>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</si>
  <si>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</si>
  <si>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</si>
  <si>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</si>
  <si>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</si>
  <si>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</si>
  <si>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</si>
  <si>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</si>
  <si>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</si>
  <si>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</si>
  <si>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</si>
  <si>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</si>
  <si>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</si>
  <si>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</si>
  <si>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</si>
  <si>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</si>
  <si>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</si>
  <si>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</si>
  <si>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</si>
  <si>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</si>
  <si>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</si>
  <si>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</si>
  <si>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</si>
  <si>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</si>
  <si>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</si>
  <si>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</si>
  <si>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</si>
  <si>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</si>
  <si>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</si>
  <si>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</si>
  <si>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</si>
  <si>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</si>
  <si>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</si>
  <si>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</si>
  <si>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</si>
  <si>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</si>
  <si>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</si>
  <si>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</si>
  <si>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</si>
  <si>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</si>
  <si>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</si>
  <si>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</si>
  <si>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</si>
  <si>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</si>
  <si>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</si>
  <si>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</si>
  <si>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</si>
  <si>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</si>
  <si>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</si>
  <si>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</si>
  <si>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</si>
  <si>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</si>
  <si>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</si>
  <si>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</si>
  <si>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</si>
  <si>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</si>
  <si>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</si>
  <si>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</si>
  <si>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</si>
  <si>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</si>
  <si>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</si>
  <si>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</si>
  <si>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</si>
  <si>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</si>
  <si>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</si>
  <si>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</si>
  <si>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</si>
  <si>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</si>
  <si>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</si>
  <si>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</si>
  <si>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</si>
  <si>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</si>
  <si>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</si>
  <si>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</si>
  <si>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</si>
  <si>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</si>
  <si>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</si>
  <si>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</si>
  <si>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</si>
  <si>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</si>
  <si>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</si>
  <si>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</si>
  <si>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</si>
  <si>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</si>
  <si>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</si>
  <si>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</si>
  <si>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</si>
  <si>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</si>
  <si>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</si>
  <si>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</si>
  <si>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</si>
  <si>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</si>
  <si>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</si>
  <si>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</si>
  <si>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</si>
  <si>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</si>
  <si>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</si>
  <si>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</si>
  <si>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</si>
  <si>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</si>
  <si>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</si>
  <si>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</si>
  <si>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</si>
  <si>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</si>
  <si>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</si>
  <si>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</si>
  <si>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</si>
  <si>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</si>
  <si>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</si>
  <si>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</si>
  <si>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</si>
  <si>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</si>
  <si>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</si>
  <si>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</si>
  <si>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</si>
  <si>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</si>
  <si>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</si>
  <si>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</si>
  <si>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</si>
  <si>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</si>
  <si>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</si>
  <si>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</si>
  <si>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</si>
  <si>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</si>
  <si>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</si>
  <si>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</si>
  <si>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</si>
  <si>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</si>
  <si>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</si>
  <si>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</si>
  <si>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</si>
  <si>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</si>
  <si>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</si>
  <si>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</si>
  <si>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</si>
  <si>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</si>
  <si>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</si>
  <si>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</si>
  <si>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</si>
  <si>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</si>
  <si>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</si>
  <si>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</si>
  <si>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</si>
  <si>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</si>
  <si>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</si>
  <si>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</si>
  <si>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</si>
  <si>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</si>
  <si>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</si>
  <si>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</si>
  <si>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</si>
  <si>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</si>
  <si>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</si>
  <si>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</si>
  <si>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</si>
  <si>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</si>
  <si>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</si>
  <si>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</si>
  <si>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</si>
  <si>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</si>
  <si>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</si>
  <si>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</si>
  <si>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</si>
  <si>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</si>
  <si>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</si>
  <si>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</si>
  <si>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</si>
  <si>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</si>
  <si>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</si>
  <si>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</si>
  <si>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</si>
  <si>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</si>
  <si>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</si>
  <si>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</si>
  <si>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</si>
  <si>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</si>
  <si>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</si>
  <si>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</si>
  <si>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</si>
  <si>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</si>
  <si>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</si>
  <si>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</si>
  <si>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</si>
  <si>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</si>
  <si>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</si>
  <si>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</si>
  <si>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</si>
  <si>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</si>
  <si>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</si>
  <si>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</si>
  <si>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</si>
  <si>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</si>
  <si>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</si>
  <si>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</si>
  <si>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</si>
  <si>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</si>
  <si>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</si>
  <si>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</si>
  <si>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</si>
  <si>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</si>
  <si>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</si>
  <si>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</si>
  <si>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</si>
  <si>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</si>
  <si>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</si>
  <si>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</si>
  <si>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</si>
  <si>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</si>
  <si>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</si>
  <si>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</si>
  <si>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</si>
  <si>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</si>
  <si>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</si>
  <si>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</si>
  <si>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</si>
  <si>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</si>
  <si>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</si>
  <si>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</si>
  <si>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</si>
  <si>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</si>
  <si>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</si>
  <si>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</si>
  <si>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</si>
  <si>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</si>
  <si>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</si>
  <si>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</si>
  <si>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</si>
  <si>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</si>
  <si>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</si>
  <si>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</si>
  <si>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</si>
  <si>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</si>
  <si>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</si>
  <si>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</si>
  <si>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</si>
  <si>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</si>
  <si>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</si>
  <si>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</si>
  <si>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</si>
  <si>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</si>
  <si>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</si>
  <si>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</si>
  <si>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</si>
  <si>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</si>
  <si>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</si>
  <si>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</si>
  <si>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</si>
  <si>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</si>
  <si>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</si>
  <si>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</si>
  <si>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</si>
  <si>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</si>
  <si>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</si>
  <si>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</si>
  <si>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</si>
  <si>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</si>
  <si>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</si>
  <si>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</si>
  <si>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</si>
  <si>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</si>
  <si>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</si>
  <si>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</si>
  <si>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</si>
  <si>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</si>
  <si>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</si>
  <si>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</si>
  <si>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</si>
  <si>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</si>
  <si>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</si>
  <si>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</si>
  <si>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</si>
  <si>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</si>
  <si>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</si>
  <si>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</si>
  <si>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</si>
  <si>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</si>
  <si>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</si>
  <si>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</si>
  <si>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</si>
  <si>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</si>
  <si>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</si>
  <si>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</si>
  <si>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</si>
  <si>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</si>
  <si>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</si>
  <si>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</si>
  <si>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</si>
  <si>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</si>
  <si>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</si>
  <si>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</si>
  <si>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</si>
  <si>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</si>
  <si>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</si>
  <si>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</si>
  <si>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</si>
  <si>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</si>
  <si>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</si>
  <si>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</si>
  <si>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</si>
  <si>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</si>
  <si>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</si>
  <si>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</si>
  <si>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</si>
  <si>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</si>
  <si>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</si>
  <si>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</si>
  <si>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</si>
  <si>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</si>
  <si>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</si>
  <si>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</si>
  <si>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</si>
  <si>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</si>
  <si>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</si>
  <si>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</si>
  <si>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</si>
  <si>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</si>
  <si>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</si>
  <si>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</si>
  <si>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</si>
  <si>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</si>
  <si>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</si>
  <si>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</si>
  <si>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</si>
  <si>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</si>
  <si>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</si>
  <si>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</si>
  <si>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</si>
  <si>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</si>
  <si>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</si>
  <si>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</si>
  <si>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</si>
  <si>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</si>
  <si>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</si>
  <si>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</si>
  <si>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</si>
  <si>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</si>
  <si>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</si>
  <si>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</si>
  <si>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</si>
  <si>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</si>
  <si>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</si>
  <si>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</si>
  <si>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</si>
  <si>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</si>
  <si>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</si>
  <si>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</si>
  <si>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</si>
  <si>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</si>
  <si>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</si>
  <si>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</si>
  <si>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</si>
  <si>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</si>
  <si>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</si>
  <si>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</si>
  <si>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</si>
  <si>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</si>
  <si>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</si>
  <si>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</si>
  <si>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</si>
  <si>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</si>
  <si>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</si>
  <si>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</si>
  <si>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</si>
  <si>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</si>
  <si>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</si>
  <si>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</si>
  <si>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</si>
  <si>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</si>
  <si>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</si>
  <si>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</si>
  <si>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</si>
  <si>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</si>
  <si>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</si>
  <si>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</si>
  <si>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</si>
  <si>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</si>
  <si>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</si>
  <si>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</si>
  <si>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</si>
  <si>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</si>
  <si>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</si>
  <si>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</si>
  <si>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</si>
  <si>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</si>
  <si>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</si>
  <si>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</si>
  <si>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</si>
  <si>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</si>
  <si>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</si>
  <si>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</si>
  <si>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</si>
  <si>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</si>
  <si>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</si>
  <si>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</si>
  <si>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</si>
  <si>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</si>
  <si>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</si>
  <si>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</si>
  <si>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</si>
  <si>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</si>
  <si>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</si>
  <si>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</si>
  <si>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</si>
  <si>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</si>
  <si>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</si>
  <si>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</si>
  <si>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</si>
  <si>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</si>
  <si>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</si>
  <si>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</si>
  <si>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</si>
  <si>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</si>
  <si>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</si>
  <si>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</si>
  <si>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</si>
  <si>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</si>
  <si>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</si>
  <si>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</si>
  <si>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</si>
  <si>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</si>
  <si>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</si>
  <si>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</si>
  <si>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</si>
  <si>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</si>
  <si>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</si>
  <si>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</si>
  <si>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</si>
  <si>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</si>
  <si>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</si>
  <si>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</si>
  <si>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</si>
  <si>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</si>
  <si>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</si>
  <si>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</si>
  <si>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</si>
  <si>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</si>
  <si>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</si>
  <si>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</si>
  <si>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</si>
  <si>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</si>
  <si>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</si>
  <si>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</si>
  <si>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</si>
  <si>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</si>
  <si>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</si>
  <si>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</si>
  <si>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</si>
  <si>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</si>
  <si>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</si>
  <si>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</si>
  <si>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</si>
  <si>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</si>
  <si>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</si>
  <si>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</si>
  <si>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</si>
  <si>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</si>
  <si>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</si>
  <si>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</si>
  <si>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</si>
  <si>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</si>
  <si>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</si>
  <si>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</si>
  <si>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</si>
  <si>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</si>
  <si>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</si>
  <si>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</si>
  <si>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</si>
  <si>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</si>
  <si>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</si>
  <si>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</si>
  <si>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</si>
  <si>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</si>
  <si>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</si>
  <si>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</si>
  <si>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</si>
  <si>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</si>
  <si>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</si>
  <si>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</si>
  <si>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</si>
  <si>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</si>
  <si>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</si>
  <si>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</si>
  <si>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</si>
  <si>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</si>
  <si>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</si>
  <si>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</si>
  <si>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</si>
  <si>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</si>
  <si>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</si>
  <si>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</si>
  <si>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</si>
  <si>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</si>
  <si>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</si>
  <si>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</si>
  <si>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</si>
  <si>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</si>
  <si>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</si>
  <si>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</si>
  <si>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</si>
  <si>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</si>
  <si>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</si>
  <si>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</si>
  <si>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</si>
  <si>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</si>
  <si>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</si>
  <si>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</si>
  <si>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</si>
  <si>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</si>
  <si>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</si>
  <si>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</si>
  <si>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</si>
  <si>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</si>
  <si>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</si>
  <si>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</si>
  <si>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</si>
  <si>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</si>
  <si>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</si>
  <si>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</si>
  <si>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</si>
  <si>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</si>
  <si>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</si>
  <si>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</si>
  <si>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</si>
  <si>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</si>
  <si>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</si>
  <si>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</si>
  <si>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</si>
  <si>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</si>
  <si>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</si>
  <si>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</si>
  <si>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</si>
  <si>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</si>
  <si>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</si>
  <si>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</si>
  <si>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</si>
  <si>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</si>
  <si>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</si>
  <si>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</si>
  <si>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</si>
  <si>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</si>
  <si>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</si>
  <si>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</si>
  <si>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</si>
  <si>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</si>
  <si>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</si>
  <si>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</si>
  <si>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</si>
  <si>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</si>
  <si>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</si>
  <si>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</si>
  <si>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</si>
  <si>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</si>
  <si>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</si>
  <si>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</si>
  <si>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</si>
  <si>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</si>
  <si>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</si>
  <si>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</si>
  <si>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</si>
  <si>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</si>
  <si>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</si>
  <si>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</si>
  <si>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</si>
  <si>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</si>
  <si>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</si>
  <si>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</si>
  <si>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</si>
  <si>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</si>
  <si>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</si>
  <si>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</si>
  <si>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</si>
  <si>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</si>
  <si>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</si>
  <si>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</si>
  <si>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</si>
  <si>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</si>
  <si>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</si>
  <si>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</si>
  <si>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</si>
  <si>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</si>
  <si>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</si>
  <si>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</si>
  <si>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</si>
  <si>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</si>
  <si>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</si>
  <si>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</si>
  <si>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</si>
  <si>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</si>
  <si>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</si>
  <si>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</si>
  <si>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</si>
  <si>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</si>
  <si>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</si>
  <si>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</si>
  <si>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</si>
  <si>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</si>
  <si>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</si>
  <si>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</si>
  <si>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</si>
  <si>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</si>
  <si>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</si>
  <si>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</si>
  <si>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</si>
  <si>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</si>
  <si>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</si>
  <si>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</si>
  <si>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</si>
  <si>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</si>
  <si>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</si>
  <si>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</si>
  <si>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</si>
  <si>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</si>
  <si>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</si>
  <si>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</si>
  <si>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</si>
  <si>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</si>
  <si>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</si>
  <si>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</si>
  <si>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</si>
  <si>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</si>
  <si>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</si>
  <si>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</si>
  <si>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</si>
  <si>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</si>
  <si>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</si>
  <si>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</si>
  <si>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</si>
  <si>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</si>
  <si>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</si>
  <si>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</si>
  <si>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</si>
  <si>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</si>
  <si>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</si>
  <si>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</si>
  <si>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</si>
  <si>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</si>
  <si>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</si>
  <si>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</si>
  <si>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</si>
  <si>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</si>
  <si>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</si>
  <si>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</si>
  <si>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</si>
  <si>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</si>
  <si>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</si>
  <si>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</si>
  <si>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</si>
  <si>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</si>
  <si>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</si>
  <si>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</si>
  <si>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</si>
  <si>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</si>
  <si>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</si>
  <si>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</si>
  <si>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</si>
  <si>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</si>
  <si>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</si>
  <si>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</si>
  <si>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</si>
  <si>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</si>
  <si>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</si>
  <si>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</si>
  <si>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</si>
  <si>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</si>
  <si>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</si>
  <si>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</si>
  <si>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</si>
  <si>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</si>
  <si>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</si>
  <si>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</si>
  <si>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</si>
  <si>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</si>
  <si>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</si>
  <si>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</si>
  <si>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</si>
  <si>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</si>
  <si>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</si>
  <si>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</si>
  <si>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</si>
  <si>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</si>
  <si>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</si>
  <si>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</si>
  <si>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</si>
  <si>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</si>
  <si>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</si>
  <si>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</si>
  <si>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</si>
  <si>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</si>
  <si>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</si>
  <si>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</si>
  <si>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</si>
  <si>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</si>
  <si>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</si>
  <si>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</si>
  <si>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</si>
  <si>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</si>
  <si>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</si>
  <si>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</si>
  <si>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</si>
  <si>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</si>
  <si>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</si>
  <si>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</si>
  <si>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</si>
  <si>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</si>
  <si>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</si>
  <si>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</si>
  <si>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</si>
  <si>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</si>
  <si>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</si>
  <si>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</si>
  <si>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</si>
  <si>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</si>
  <si>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</si>
  <si>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</si>
  <si>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</si>
  <si>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</si>
  <si>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</si>
  <si>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</si>
  <si>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</si>
  <si>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</si>
  <si>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</si>
  <si>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</si>
  <si>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</si>
  <si>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</si>
  <si>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</si>
  <si>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</si>
  <si>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</si>
  <si>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</si>
  <si>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</si>
  <si>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</si>
  <si>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</si>
  <si>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</si>
  <si>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</si>
  <si>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</si>
  <si>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</si>
  <si>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</si>
  <si>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</si>
  <si>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</si>
  <si>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</si>
  <si>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</si>
  <si>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</si>
  <si>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</si>
  <si>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</si>
  <si>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</si>
  <si>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</si>
  <si>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</si>
  <si>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</si>
  <si>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</si>
  <si>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</si>
  <si>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</si>
  <si>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</si>
  <si>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</si>
  <si>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</si>
  <si>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</si>
  <si>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</si>
  <si>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</si>
  <si>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</si>
  <si>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</si>
  <si>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</si>
  <si>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</si>
  <si>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</si>
  <si>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</si>
  <si>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</si>
  <si>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</si>
  <si>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</si>
  <si>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</si>
  <si>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</si>
  <si>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</si>
  <si>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</si>
  <si>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</si>
  <si>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</si>
  <si>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</si>
  <si>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</si>
  <si>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</si>
  <si>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</si>
  <si>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</si>
  <si>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</si>
  <si>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</si>
  <si>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</si>
  <si>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</si>
  <si>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</si>
  <si>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</si>
  <si>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</si>
  <si>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</si>
  <si>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</si>
  <si>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</si>
  <si>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</si>
  <si>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</si>
  <si>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</si>
  <si>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</si>
  <si>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</si>
  <si>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</si>
  <si>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</si>
  <si>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</si>
  <si>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</si>
  <si>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</si>
  <si>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</si>
  <si>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</si>
  <si>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</si>
  <si>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</si>
  <si>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</si>
  <si>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</si>
  <si>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</si>
  <si>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</si>
  <si>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</si>
  <si>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</si>
  <si>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</si>
  <si>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</si>
  <si>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</si>
  <si>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</si>
  <si>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</si>
  <si>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</si>
  <si>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</si>
  <si>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</si>
  <si>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</si>
  <si>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</si>
  <si>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</si>
  <si>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</si>
  <si>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</si>
  <si>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</si>
  <si>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</si>
  <si>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</si>
  <si>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</si>
  <si>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</si>
  <si>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</si>
  <si>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</si>
  <si>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</si>
  <si>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</si>
  <si>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</si>
  <si>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</si>
  <si>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</si>
  <si>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</si>
  <si>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</si>
  <si>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</si>
  <si>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</si>
  <si>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</si>
  <si>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</si>
  <si>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</si>
  <si>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</si>
  <si>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</si>
  <si>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</si>
  <si>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</si>
  <si>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</si>
  <si>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</si>
  <si>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</si>
  <si>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</si>
  <si>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</si>
  <si>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</si>
  <si>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</si>
  <si>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</si>
  <si>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</si>
  <si>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</si>
  <si>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</si>
  <si>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</si>
  <si>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</si>
  <si>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</si>
  <si>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</si>
  <si>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</si>
  <si>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</si>
  <si>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</si>
  <si>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</si>
  <si>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</si>
  <si>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</si>
  <si>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</si>
  <si>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</si>
  <si>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</si>
  <si>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</si>
  <si>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</si>
  <si>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</si>
  <si>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</si>
  <si>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</si>
  <si>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</si>
  <si>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</si>
  <si>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</si>
  <si>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</si>
  <si>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</si>
  <si>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</si>
  <si>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</si>
  <si>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</si>
  <si>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</si>
  <si>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</si>
  <si>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</si>
  <si>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</si>
  <si>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</si>
  <si>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</si>
  <si>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</si>
  <si>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</si>
  <si>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</si>
  <si>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</si>
  <si>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</si>
  <si>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</si>
  <si>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</si>
  <si>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</si>
  <si>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</si>
  <si>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</si>
  <si>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</si>
  <si>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</si>
  <si>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</si>
  <si>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</si>
  <si>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</si>
  <si>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</si>
  <si>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</si>
  <si>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</si>
  <si>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</si>
  <si>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</si>
  <si>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</si>
  <si>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</si>
  <si>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</si>
  <si>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</si>
  <si>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</si>
  <si>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</si>
  <si>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</si>
  <si>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</si>
  <si>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</si>
  <si>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</si>
  <si>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</si>
  <si>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</si>
  <si>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</si>
  <si>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</si>
  <si>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</si>
  <si>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</si>
  <si>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</si>
  <si>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</si>
  <si>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</si>
  <si>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</si>
  <si>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</si>
  <si>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</si>
  <si>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</si>
  <si>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</si>
  <si>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</si>
  <si>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</si>
  <si>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</si>
  <si>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</si>
  <si>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</si>
  <si>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</si>
  <si>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</si>
  <si>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</si>
  <si>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</si>
  <si>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</si>
  <si>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</si>
  <si>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</si>
  <si>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</si>
  <si>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</si>
  <si>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</si>
  <si>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</si>
  <si>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</si>
  <si>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</si>
  <si>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</si>
  <si>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</si>
  <si>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</si>
  <si>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</si>
  <si>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</si>
  <si>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</si>
  <si>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</si>
  <si>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</si>
  <si>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</si>
  <si>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</si>
  <si>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</si>
  <si>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</si>
  <si>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</si>
  <si>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</si>
  <si>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</si>
  <si>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</si>
  <si>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</si>
  <si>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</si>
  <si>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</si>
  <si>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</si>
  <si>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</si>
  <si>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</si>
  <si>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</si>
  <si>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</si>
  <si>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</si>
  <si>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</si>
  <si>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</si>
  <si>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</si>
  <si>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</si>
  <si>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</si>
  <si>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</si>
  <si>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</si>
  <si>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</si>
  <si>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</si>
  <si>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</si>
  <si>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</si>
  <si>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</si>
  <si>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</si>
  <si>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</si>
  <si>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</si>
  <si>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</si>
  <si>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</si>
  <si>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</si>
  <si>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</si>
  <si>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</si>
  <si>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</si>
  <si>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</si>
  <si>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</si>
  <si>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</si>
  <si>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</si>
  <si>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</si>
  <si>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</si>
  <si>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</si>
  <si>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</si>
  <si>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</si>
  <si>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</si>
  <si>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</si>
  <si>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</si>
  <si>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</si>
  <si>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</si>
  <si>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</si>
  <si>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</si>
  <si>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</si>
  <si>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</si>
  <si>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</si>
  <si>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</si>
  <si>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</si>
  <si>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</si>
  <si>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</si>
  <si>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</si>
  <si>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</si>
  <si>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</si>
  <si>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</si>
  <si>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</si>
  <si>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</si>
  <si>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</si>
  <si>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</si>
  <si>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</si>
  <si>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</si>
  <si>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</si>
  <si>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</si>
  <si>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</si>
  <si>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</si>
  <si>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</si>
  <si>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</si>
  <si>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</si>
  <si>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</si>
  <si>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</si>
  <si>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</si>
  <si>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</si>
  <si>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</si>
  <si>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</si>
  <si>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</si>
  <si>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</si>
  <si>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</si>
  <si>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</si>
  <si>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</si>
  <si>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</si>
  <si>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</si>
  <si>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</si>
  <si>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</si>
  <si>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</si>
  <si>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</si>
  <si>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</si>
  <si>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</si>
  <si>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</si>
  <si>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</si>
  <si>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</si>
  <si>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</si>
  <si>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</si>
  <si>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</si>
  <si>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</si>
  <si>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</si>
  <si>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</si>
  <si>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</si>
  <si>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</si>
  <si>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</si>
  <si>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</si>
  <si>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</si>
  <si>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</si>
  <si>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</si>
  <si>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</si>
  <si>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</si>
  <si>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</si>
  <si>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</si>
  <si>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</si>
  <si>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</si>
  <si>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</si>
  <si>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</si>
  <si>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</si>
  <si>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</si>
  <si>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</si>
  <si>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</si>
  <si>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</si>
  <si>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</si>
  <si>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</si>
  <si>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</si>
  <si>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</si>
  <si>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</si>
  <si>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</si>
  <si>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</si>
  <si>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</si>
  <si>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</si>
  <si>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</si>
  <si>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</si>
  <si>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</si>
  <si>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</si>
  <si>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</si>
  <si>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</si>
  <si>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</si>
  <si>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</si>
  <si>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</si>
  <si>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</si>
  <si>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</si>
  <si>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</si>
  <si>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</si>
  <si>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</si>
  <si>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</si>
  <si>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</si>
  <si>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</si>
  <si>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</si>
  <si>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</si>
  <si>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</si>
  <si>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</si>
  <si>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</si>
  <si>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</si>
  <si>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</si>
  <si>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</si>
  <si>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</si>
  <si>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</si>
  <si>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</si>
  <si>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</si>
  <si>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</si>
  <si>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</si>
  <si>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</si>
  <si>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</si>
  <si>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</si>
  <si>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</si>
  <si>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</si>
  <si>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</si>
  <si>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</si>
  <si>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</si>
  <si>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</si>
  <si>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</si>
  <si>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</si>
  <si>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</si>
  <si>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</si>
  <si>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</si>
  <si>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</si>
  <si>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</si>
  <si>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</si>
  <si>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</si>
  <si>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</si>
  <si>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</si>
  <si>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</si>
  <si>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</si>
  <si>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</si>
  <si>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</si>
  <si>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</si>
  <si>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</si>
  <si>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</si>
  <si>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</si>
  <si>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</si>
  <si>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</si>
  <si>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</si>
  <si>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</si>
  <si>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</si>
  <si>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</si>
  <si>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</si>
  <si>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</si>
  <si>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</si>
  <si>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</si>
  <si>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</si>
  <si>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</si>
  <si>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</si>
  <si>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</si>
  <si>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</si>
  <si>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</si>
  <si>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</si>
  <si>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</si>
  <si>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</si>
  <si>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</si>
  <si>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</si>
  <si>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</si>
  <si>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</si>
  <si>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</si>
  <si>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</si>
  <si>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</si>
  <si>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</si>
  <si>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</si>
  <si>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</si>
  <si>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</si>
  <si>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</si>
  <si>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</si>
  <si>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</si>
  <si>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</si>
  <si>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</si>
  <si>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</si>
  <si>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</si>
  <si>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</si>
  <si>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</si>
  <si>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</si>
  <si>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</si>
  <si>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</si>
  <si>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</si>
  <si>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</si>
  <si>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</si>
  <si>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</si>
  <si>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</si>
  <si>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</si>
  <si>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</si>
  <si>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</si>
  <si>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</si>
  <si>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</si>
  <si>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</si>
  <si>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</si>
  <si>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</si>
  <si>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</si>
  <si>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</si>
  <si>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</si>
  <si>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</si>
  <si>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</si>
  <si>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</si>
  <si>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</si>
  <si>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</si>
  <si>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</si>
  <si>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</si>
  <si>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</si>
  <si>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</si>
  <si>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</si>
  <si>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</si>
  <si>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</si>
  <si>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</si>
  <si>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</si>
  <si>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</si>
  <si>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</si>
  <si>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</si>
  <si>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</si>
  <si>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</si>
  <si>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</si>
  <si>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</si>
  <si>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</si>
  <si>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</si>
  <si>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</si>
  <si>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</si>
  <si>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</si>
  <si>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</si>
  <si>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</si>
  <si>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</si>
  <si>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</si>
  <si>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</si>
  <si>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</si>
  <si>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</si>
  <si>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</si>
  <si>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</si>
  <si>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</si>
  <si>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</si>
  <si>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</si>
  <si>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</si>
  <si>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</si>
  <si>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</si>
  <si>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</si>
  <si>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</si>
  <si>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</si>
  <si>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</si>
  <si>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</si>
  <si>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</si>
  <si>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</si>
  <si>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</si>
  <si>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</si>
  <si>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</si>
  <si>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</si>
  <si>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</si>
  <si>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</si>
  <si>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</si>
  <si>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</si>
  <si>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</si>
  <si>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</si>
  <si>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</si>
  <si>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</si>
  <si>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</si>
  <si>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</si>
  <si>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</si>
  <si>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</si>
  <si>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</si>
  <si>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</si>
  <si>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</si>
  <si>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</si>
  <si>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</si>
  <si>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</si>
  <si>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</si>
  <si>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</si>
  <si>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</si>
  <si>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</si>
  <si>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</si>
  <si>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</si>
  <si>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</si>
  <si>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</si>
  <si>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</si>
  <si>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</si>
  <si>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</si>
  <si>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</si>
  <si>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</si>
  <si>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</si>
  <si>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</si>
  <si>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</si>
  <si>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</si>
  <si>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</si>
  <si>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</si>
  <si>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</si>
  <si>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</si>
  <si>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</si>
  <si>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</si>
  <si>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</si>
  <si>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</si>
  <si>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</si>
  <si>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</si>
  <si>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</si>
  <si>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</si>
  <si>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</si>
  <si>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</si>
  <si>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</si>
  <si>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</si>
  <si>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</si>
  <si>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</si>
  <si>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</si>
  <si>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</si>
  <si>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</si>
  <si>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</si>
  <si>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</si>
  <si>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</si>
  <si>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</si>
  <si>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</si>
  <si>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</si>
  <si>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</si>
  <si>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</si>
  <si>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</si>
  <si>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</si>
  <si>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</si>
  <si>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</si>
  <si>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</si>
  <si>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</si>
  <si>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</si>
  <si>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</si>
  <si>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</si>
  <si>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</si>
  <si>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</si>
  <si>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</si>
  <si>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</si>
  <si>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</si>
  <si>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</si>
  <si>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</si>
  <si>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</si>
  <si>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</si>
  <si>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</si>
  <si>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</si>
  <si>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</si>
  <si>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</si>
  <si>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</si>
  <si>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</si>
  <si>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</si>
  <si>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</si>
  <si>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</si>
  <si>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</si>
  <si>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</si>
  <si>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</si>
  <si>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</si>
  <si>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</si>
  <si>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</si>
  <si>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</si>
  <si>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</si>
  <si>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</si>
  <si>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</si>
  <si>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</si>
  <si>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</si>
  <si>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</si>
  <si>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</si>
  <si>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</si>
  <si>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</si>
  <si>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</si>
  <si>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</si>
  <si>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</si>
  <si>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</si>
  <si>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</si>
  <si>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</si>
  <si>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</si>
  <si>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</si>
  <si>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</si>
  <si>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</si>
  <si>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</si>
  <si>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</si>
  <si>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</si>
  <si>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</si>
  <si>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</si>
  <si>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</si>
  <si>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</si>
  <si>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</si>
  <si>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</si>
  <si>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</si>
  <si>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</si>
  <si>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</si>
  <si>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</si>
  <si>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</si>
  <si>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</si>
  <si>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</si>
  <si>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</si>
  <si>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</si>
  <si>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</si>
  <si>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</si>
  <si>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</si>
  <si>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</si>
  <si>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</si>
  <si>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</si>
  <si>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</si>
  <si>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</si>
  <si>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</si>
  <si>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</si>
  <si>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</si>
  <si>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</si>
  <si>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</si>
  <si>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</si>
  <si>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</si>
  <si>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</si>
  <si>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</si>
  <si>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</si>
  <si>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</si>
  <si>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</si>
  <si>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</si>
  <si>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</si>
  <si>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</si>
  <si>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</si>
  <si>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</si>
  <si>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</si>
  <si>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</si>
  <si>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</si>
  <si>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</si>
  <si>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</si>
  <si>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</si>
  <si>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</si>
  <si>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</si>
  <si>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</si>
  <si>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</si>
  <si>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</si>
  <si>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</si>
  <si>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</si>
  <si>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</si>
  <si>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</si>
  <si>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</si>
  <si>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</si>
  <si>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</si>
  <si>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</si>
  <si>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</si>
  <si>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</si>
  <si>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</si>
  <si>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</si>
  <si>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</si>
  <si>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</si>
  <si>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</si>
  <si>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</si>
  <si>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</si>
  <si>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</si>
  <si>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</si>
  <si>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</si>
  <si>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</si>
  <si>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</si>
  <si>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</si>
  <si>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</si>
  <si>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</si>
  <si>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</si>
  <si>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</si>
  <si>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</si>
  <si>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</si>
  <si>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</si>
  <si>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</si>
  <si>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</si>
  <si>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</si>
  <si>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</si>
  <si>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</si>
  <si>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</si>
  <si>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</si>
  <si>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</si>
  <si>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</si>
  <si>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</si>
  <si>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</si>
  <si>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</si>
  <si>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</si>
  <si>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</si>
  <si>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</si>
  <si>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</si>
  <si>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</si>
  <si>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</si>
  <si>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</si>
  <si>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</si>
  <si>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</si>
  <si>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</si>
  <si>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</si>
  <si>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</si>
  <si>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</si>
  <si>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</si>
  <si>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</si>
  <si>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</si>
  <si>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</si>
  <si>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</si>
  <si>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</si>
  <si>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</si>
  <si>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</si>
  <si>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</si>
  <si>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</si>
  <si>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</si>
  <si>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</si>
  <si>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</si>
  <si>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</si>
  <si>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</si>
  <si>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</si>
  <si>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</si>
  <si>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</si>
  <si>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</si>
  <si>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</si>
  <si>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</si>
  <si>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</si>
  <si>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</si>
  <si>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</si>
  <si>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</si>
  <si>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</si>
  <si>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</si>
  <si>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</si>
  <si>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</si>
  <si>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</si>
  <si>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</si>
  <si>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</si>
  <si>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</si>
  <si>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</si>
  <si>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</si>
  <si>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</si>
  <si>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</si>
  <si>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</si>
  <si>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</si>
  <si>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</si>
  <si>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</si>
  <si>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</si>
  <si>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</si>
  <si>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</si>
  <si>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</si>
  <si>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</si>
  <si>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</si>
  <si>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</si>
  <si>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</si>
  <si>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</si>
  <si>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</si>
  <si>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</si>
  <si>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</si>
  <si>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</si>
  <si>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</si>
  <si>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</si>
  <si>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</si>
  <si>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</si>
  <si>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</si>
  <si>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</si>
  <si>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</si>
  <si>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</si>
  <si>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</si>
  <si>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</si>
  <si>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</si>
  <si>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</si>
  <si>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</si>
  <si>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</si>
  <si>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</si>
  <si>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</si>
  <si>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</si>
  <si>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</si>
  <si>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</si>
  <si>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</si>
  <si>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</si>
  <si>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</si>
  <si>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</si>
  <si>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</si>
  <si>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</si>
  <si>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</si>
  <si>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</si>
  <si>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</si>
  <si>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</si>
  <si>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</si>
  <si>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</si>
  <si>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</si>
  <si>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</si>
  <si>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</si>
  <si>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</si>
  <si>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</si>
  <si>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</si>
  <si>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</si>
  <si>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</si>
  <si>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</si>
  <si>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</si>
  <si>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</si>
  <si>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</si>
  <si>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</si>
  <si>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</si>
  <si>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</si>
  <si>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</si>
  <si>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</si>
  <si>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</si>
  <si>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</si>
  <si>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</si>
  <si>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</si>
  <si>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</si>
  <si>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</si>
  <si>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</si>
  <si>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</si>
  <si>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</si>
  <si>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</si>
  <si>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</si>
  <si>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</si>
  <si>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</si>
  <si>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</si>
  <si>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</si>
  <si>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</si>
  <si>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</si>
  <si>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</si>
  <si>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</si>
  <si>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</si>
  <si>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</si>
  <si>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</si>
  <si>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</si>
  <si>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</si>
  <si>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</si>
  <si>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</si>
  <si>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</si>
  <si>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</si>
  <si>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</si>
  <si>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</si>
  <si>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</si>
  <si>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</si>
  <si>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</si>
  <si>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</si>
  <si>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</si>
  <si>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</si>
  <si>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</si>
  <si>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</si>
  <si>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</si>
  <si>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</si>
  <si>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</si>
  <si>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</si>
  <si>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</si>
  <si>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</si>
  <si>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</si>
  <si>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</si>
  <si>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</si>
  <si>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</si>
  <si>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</si>
  <si>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</si>
  <si>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</si>
  <si>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</si>
  <si>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</si>
  <si>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</si>
  <si>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</si>
  <si>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</si>
  <si>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</si>
  <si>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</si>
  <si>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</si>
  <si>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</si>
  <si>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</si>
  <si>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</si>
  <si>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</si>
  <si>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</si>
  <si>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</si>
  <si>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</si>
  <si>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</si>
  <si>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</si>
  <si>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</si>
  <si>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</si>
  <si>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</si>
  <si>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</si>
  <si>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</si>
  <si>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</si>
  <si>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</si>
  <si>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</si>
  <si>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</si>
  <si>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</si>
  <si>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</si>
  <si>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</si>
  <si>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</si>
  <si>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</si>
  <si>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</si>
  <si>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</si>
  <si>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</si>
  <si>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</si>
  <si>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</si>
  <si>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</si>
  <si>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</si>
  <si>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</si>
  <si>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</si>
  <si>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</si>
  <si>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</si>
  <si>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</si>
  <si>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</si>
  <si>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</si>
  <si>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</si>
  <si>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</si>
  <si>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</si>
  <si>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</si>
  <si>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</si>
  <si>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</si>
  <si>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</si>
  <si>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</si>
  <si>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</si>
  <si>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</si>
  <si>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</si>
  <si>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</si>
  <si>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</si>
  <si>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</si>
  <si>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</si>
  <si>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</si>
  <si>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</si>
  <si>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</si>
  <si>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</si>
  <si>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</si>
  <si>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</si>
  <si>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</si>
  <si>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</si>
  <si>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</si>
  <si>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</si>
  <si>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</si>
  <si>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</si>
  <si>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</si>
  <si>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</si>
  <si>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</si>
  <si>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</si>
  <si>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</si>
  <si>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</si>
  <si>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</si>
  <si>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</si>
  <si>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</si>
  <si>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</si>
  <si>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</si>
  <si>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</si>
  <si>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</si>
  <si>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</si>
  <si>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</si>
  <si>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</si>
  <si>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</si>
  <si>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</si>
  <si>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</si>
  <si>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</si>
  <si>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</si>
  <si>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</si>
  <si>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</si>
  <si>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</si>
  <si>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</si>
  <si>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</si>
  <si>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</si>
  <si>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</si>
  <si>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</si>
  <si>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</si>
  <si>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</si>
  <si>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</si>
  <si>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</si>
  <si>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</si>
  <si>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</si>
  <si>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</si>
  <si>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</si>
  <si>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</si>
  <si>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</si>
  <si>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</si>
  <si>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</si>
  <si>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</si>
  <si>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</si>
  <si>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</si>
  <si>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</si>
  <si>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</si>
  <si>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</si>
  <si>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</si>
  <si>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</si>
  <si>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</si>
  <si>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</si>
  <si>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</si>
  <si>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</si>
  <si>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</si>
  <si>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</si>
  <si>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</si>
  <si>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</si>
  <si>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</si>
  <si>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</si>
  <si>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</si>
  <si>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</si>
  <si>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</si>
  <si>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</si>
  <si>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</si>
  <si>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</si>
  <si>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</si>
  <si>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</si>
  <si>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</si>
  <si>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</si>
  <si>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</si>
  <si>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</si>
  <si>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</si>
  <si>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</si>
  <si>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</si>
  <si>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</si>
  <si>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</si>
  <si>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</si>
  <si>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</si>
  <si>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</si>
  <si>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</si>
  <si>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</si>
  <si>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</si>
  <si>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</si>
  <si>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</si>
  <si>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</si>
  <si>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</si>
  <si>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</si>
  <si>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</si>
  <si>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</si>
  <si>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</si>
  <si>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</si>
  <si>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</si>
  <si>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</si>
  <si>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</si>
  <si>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</si>
  <si>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</si>
  <si>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</si>
  <si>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</si>
  <si>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</si>
  <si>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</si>
  <si>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</si>
  <si>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</si>
  <si>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</si>
  <si>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</si>
  <si>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</si>
  <si>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</si>
  <si>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</si>
  <si>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</si>
  <si>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</si>
  <si>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</si>
  <si>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</si>
  <si>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</si>
  <si>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</si>
  <si>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</si>
  <si>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</si>
  <si>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</si>
  <si>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</si>
  <si>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</si>
  <si>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</si>
  <si>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</si>
  <si>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</si>
  <si>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</si>
  <si>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</si>
  <si>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</si>
  <si>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</si>
  <si>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</si>
  <si>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</si>
  <si>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</si>
  <si>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</si>
  <si>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</si>
  <si>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</si>
  <si>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</si>
  <si>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</si>
  <si>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</si>
  <si>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</si>
  <si>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</si>
  <si>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</si>
  <si>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</si>
  <si>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</si>
  <si>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</si>
  <si>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</si>
  <si>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</si>
  <si>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</si>
  <si>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</si>
  <si>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</si>
  <si>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</si>
  <si>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</si>
  <si>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</si>
  <si>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</si>
  <si>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</si>
  <si>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</si>
  <si>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</si>
  <si>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</si>
  <si>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</si>
  <si>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</si>
  <si>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</si>
  <si>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</si>
  <si>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</si>
  <si>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</si>
  <si>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</si>
  <si>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</si>
  <si>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</si>
  <si>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</si>
  <si>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</si>
  <si>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</si>
  <si>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</si>
  <si>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</si>
  <si>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</si>
  <si>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</si>
  <si>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</si>
  <si>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</si>
  <si>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</si>
  <si>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</si>
  <si>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</si>
  <si>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</si>
  <si>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</si>
  <si>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</si>
  <si>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</si>
  <si>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</si>
  <si>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</si>
  <si>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</si>
  <si>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</si>
  <si>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</si>
  <si>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</si>
  <si>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</si>
  <si>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</si>
  <si>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</si>
  <si>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</si>
  <si>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</si>
  <si>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</si>
  <si>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</si>
  <si>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</si>
  <si>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</si>
  <si>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</si>
  <si>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</si>
  <si>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</si>
  <si>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</si>
  <si>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</si>
  <si>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</si>
  <si>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</si>
  <si>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</si>
  <si>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</si>
  <si>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</si>
  <si>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</si>
  <si>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</si>
  <si>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</si>
  <si>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</si>
  <si>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</si>
  <si>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</si>
  <si>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</si>
  <si>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</si>
  <si>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</si>
  <si>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</si>
  <si>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</si>
  <si>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</si>
  <si>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</si>
  <si>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</si>
  <si>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</si>
  <si>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</si>
  <si>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</si>
  <si>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</si>
  <si>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</si>
  <si>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</si>
  <si>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</si>
  <si>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</si>
  <si>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</si>
  <si>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</si>
  <si>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</si>
  <si>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</si>
  <si>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</si>
  <si>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</si>
  <si>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</si>
  <si>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</si>
  <si>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</si>
  <si>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</si>
  <si>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</si>
  <si>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</si>
  <si>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</si>
  <si>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</si>
  <si>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</si>
  <si>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</si>
  <si>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</si>
  <si>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</si>
  <si>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</si>
  <si>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</si>
  <si>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</si>
  <si>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</si>
  <si>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</si>
  <si>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</si>
  <si>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</si>
  <si>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</si>
  <si>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</si>
  <si>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</si>
  <si>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</si>
  <si>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</si>
  <si>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</si>
  <si>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</si>
  <si>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</si>
  <si>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</si>
  <si>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</si>
  <si>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</si>
  <si>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</si>
  <si>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</si>
  <si>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</si>
  <si>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</si>
  <si>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</si>
  <si>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</si>
  <si>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</si>
  <si>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</si>
  <si>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</si>
  <si>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</si>
  <si>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</si>
  <si>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</si>
  <si>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</si>
  <si>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</si>
  <si>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</si>
  <si>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</si>
  <si>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</si>
  <si>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</si>
  <si>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</si>
  <si>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</si>
  <si>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</si>
  <si>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</si>
  <si>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</si>
  <si>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</si>
  <si>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</si>
  <si>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</si>
  <si>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</si>
  <si>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</si>
  <si>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</si>
  <si>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</si>
  <si>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</si>
  <si>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</si>
  <si>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</si>
  <si>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</si>
  <si>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</si>
  <si>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</si>
  <si>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</si>
  <si>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</si>
  <si>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</si>
  <si>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</si>
  <si>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</si>
  <si>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</si>
  <si>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</si>
  <si>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</si>
  <si>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</si>
  <si>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</si>
  <si>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</si>
  <si>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</si>
  <si>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</si>
  <si>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</si>
  <si>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</si>
  <si>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</si>
  <si>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</si>
  <si>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</si>
  <si>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</si>
  <si>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</si>
  <si>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</si>
  <si>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</si>
  <si>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</si>
  <si>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</si>
  <si>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</si>
  <si>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</si>
  <si>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</si>
  <si>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</si>
  <si>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</si>
  <si>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</si>
  <si>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</si>
  <si>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</si>
  <si>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</si>
  <si>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</si>
  <si>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</si>
  <si>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</si>
  <si>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</si>
  <si>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</si>
  <si>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</si>
  <si>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</si>
  <si>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</si>
  <si>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</si>
  <si>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</si>
  <si>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</si>
  <si>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</si>
  <si>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</si>
  <si>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</si>
  <si>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</si>
  <si>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</si>
  <si>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</si>
  <si>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</si>
  <si>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</si>
  <si>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</si>
  <si>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</si>
  <si>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</si>
  <si>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</si>
  <si>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</si>
  <si>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</si>
  <si>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</si>
  <si>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</si>
  <si>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</si>
  <si>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</si>
  <si>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</si>
  <si>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</si>
  <si>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</si>
  <si>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</si>
  <si>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</si>
  <si>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</si>
  <si>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</si>
  <si>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</si>
  <si>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</si>
  <si>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</si>
  <si>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</si>
  <si>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</si>
  <si>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</si>
  <si>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</si>
  <si>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</si>
  <si>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</si>
  <si>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</si>
  <si>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</si>
  <si>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</si>
  <si>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</si>
  <si>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</si>
  <si>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</si>
  <si>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</si>
  <si>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</si>
  <si>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</si>
  <si>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</si>
  <si>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</si>
  <si>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</si>
  <si>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</si>
  <si>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</si>
  <si>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</si>
  <si>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</si>
  <si>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</si>
  <si>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</si>
  <si>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</si>
  <si>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</si>
  <si>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</si>
  <si>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</si>
  <si>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</si>
  <si>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</si>
  <si>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</si>
  <si>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</si>
  <si>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</si>
  <si>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</si>
  <si>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</si>
  <si>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</si>
  <si>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</si>
  <si>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</si>
  <si>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</si>
  <si>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</si>
  <si>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</si>
  <si>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</si>
  <si>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</si>
  <si>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</si>
  <si>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</si>
  <si>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</si>
  <si>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</si>
  <si>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</si>
  <si>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</si>
  <si>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</si>
  <si>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</si>
  <si>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</si>
  <si>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</si>
  <si>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</si>
  <si>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</si>
  <si>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</si>
  <si>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</si>
  <si>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</si>
  <si>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</si>
  <si>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</si>
  <si>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</si>
  <si>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</si>
  <si>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</si>
  <si>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</si>
  <si>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</si>
  <si>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</si>
  <si>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</si>
  <si>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</si>
  <si>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</si>
  <si>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</si>
  <si>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</si>
  <si>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</si>
  <si>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</si>
  <si>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</si>
  <si>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</si>
  <si>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</si>
  <si>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</si>
  <si>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</si>
  <si>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</si>
  <si>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</si>
  <si>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</si>
  <si>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</si>
  <si>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</si>
  <si>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</si>
  <si>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</si>
  <si>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</si>
  <si>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</si>
  <si>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</si>
  <si>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</si>
  <si>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</si>
  <si>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</si>
  <si>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</si>
  <si>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</si>
  <si>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</si>
  <si>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</si>
  <si>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</si>
  <si>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</si>
  <si>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</si>
  <si>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</si>
  <si>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</si>
  <si>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</si>
  <si>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</si>
  <si>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</si>
  <si>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</si>
  <si>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</si>
  <si>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</si>
  <si>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</si>
  <si>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</si>
  <si>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</si>
  <si>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</si>
  <si>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</si>
  <si>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</si>
  <si>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</si>
  <si>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</si>
  <si>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</si>
  <si>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</si>
  <si>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</si>
  <si>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</si>
  <si>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</si>
  <si>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</si>
  <si>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</si>
  <si>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</si>
  <si>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</si>
  <si>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</si>
  <si>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</si>
  <si>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</si>
  <si>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</si>
  <si>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</si>
  <si>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</si>
  <si>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</si>
  <si>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</si>
  <si>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</si>
  <si>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</si>
  <si>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</si>
  <si>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</si>
  <si>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</si>
  <si>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</si>
  <si>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</si>
  <si>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</si>
  <si>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</si>
  <si>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</si>
  <si>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</si>
  <si>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</si>
  <si>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</si>
  <si>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</si>
  <si>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</si>
  <si>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</si>
  <si>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</si>
  <si>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</si>
  <si>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</si>
  <si>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</si>
  <si>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</si>
  <si>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</si>
  <si>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</si>
  <si>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</si>
  <si>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</si>
  <si>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</si>
  <si>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</si>
  <si>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</si>
  <si>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</si>
  <si>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</si>
  <si>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</si>
  <si>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</si>
  <si>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</si>
  <si>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</si>
  <si>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</si>
  <si>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</si>
  <si>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</si>
  <si>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</si>
  <si>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</si>
  <si>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</si>
  <si>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</si>
  <si>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</si>
  <si>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</si>
  <si>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</si>
  <si>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</si>
  <si>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</si>
  <si>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</si>
  <si>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</si>
  <si>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</si>
  <si>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</si>
  <si>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</si>
  <si>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</si>
  <si>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</si>
  <si>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</si>
  <si>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</si>
  <si>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</si>
  <si>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</si>
  <si>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</si>
  <si>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</si>
  <si>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</si>
  <si>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</si>
  <si>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</si>
  <si>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</si>
  <si>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</si>
  <si>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</si>
  <si>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</si>
  <si>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</si>
  <si>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</si>
  <si>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</si>
  <si>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</si>
  <si>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</si>
  <si>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</si>
  <si>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</si>
  <si>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</si>
  <si>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</si>
  <si>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</si>
  <si>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</si>
  <si>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</si>
  <si>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</si>
  <si>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</si>
  <si>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</si>
  <si>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</si>
  <si>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</si>
  <si>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</si>
  <si>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</si>
  <si>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</si>
  <si>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</si>
  <si>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</si>
  <si>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</si>
  <si>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</si>
  <si>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</si>
  <si>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</si>
  <si>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</si>
  <si>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</si>
  <si>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</si>
  <si>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</si>
  <si>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</si>
  <si>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</si>
  <si>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</si>
  <si>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</si>
  <si>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</si>
  <si>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</si>
  <si>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</si>
  <si>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</si>
  <si>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</si>
  <si>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</si>
  <si>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</si>
  <si>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</si>
  <si>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</si>
  <si>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</si>
  <si>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</si>
  <si>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</si>
  <si>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</si>
  <si>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</si>
  <si>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</si>
  <si>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</si>
  <si>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</si>
  <si>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</si>
  <si>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</si>
  <si>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</si>
  <si>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</si>
  <si>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</si>
  <si>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</si>
  <si>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</si>
  <si>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</si>
  <si>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</si>
  <si>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</si>
  <si>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</si>
  <si>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</si>
  <si>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</si>
  <si>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</si>
  <si>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</si>
  <si>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</si>
  <si>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</si>
  <si>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</si>
  <si>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</si>
  <si>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</si>
  <si>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</si>
  <si>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</si>
  <si>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</si>
  <si>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</si>
  <si>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</si>
  <si>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</si>
  <si>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</si>
  <si>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</si>
  <si>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</si>
  <si>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</si>
  <si>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</si>
  <si>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</si>
  <si>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</si>
  <si>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</si>
  <si>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</si>
  <si>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</si>
  <si>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</si>
  <si>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</si>
  <si>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</si>
  <si>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</si>
  <si>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</si>
  <si>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</si>
  <si>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</si>
  <si>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</si>
  <si>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</si>
  <si>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</si>
  <si>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</si>
  <si>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</si>
  <si>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</si>
  <si>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</si>
  <si>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</si>
  <si>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</si>
  <si>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</si>
  <si>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</si>
  <si>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</si>
  <si>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</si>
  <si>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</si>
  <si>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</si>
  <si>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</si>
  <si>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</si>
  <si>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</si>
  <si>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</si>
  <si>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</si>
  <si>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</si>
  <si>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</si>
  <si>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</si>
  <si>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</si>
  <si>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</si>
  <si>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</si>
  <si>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</si>
  <si>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</si>
  <si>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</si>
  <si>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</si>
  <si>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</si>
  <si>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</si>
  <si>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</si>
  <si>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</si>
  <si>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</si>
  <si>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</si>
  <si>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</si>
  <si>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</si>
  <si>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</si>
  <si>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</si>
  <si>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</si>
  <si>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</si>
  <si>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</si>
  <si>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</si>
  <si>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</si>
  <si>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</si>
  <si>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</si>
  <si>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</si>
  <si>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</si>
  <si>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</si>
  <si>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</si>
  <si>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</si>
  <si>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</si>
  <si>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</si>
  <si>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</si>
  <si>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</si>
  <si>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</si>
  <si>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</si>
  <si>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</si>
  <si>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</si>
  <si>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</si>
  <si>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</si>
  <si>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</si>
  <si>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</si>
  <si>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</si>
  <si>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</si>
  <si>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</si>
  <si>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</si>
  <si>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</si>
  <si>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</si>
  <si>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</si>
  <si>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</si>
  <si>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</si>
  <si>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</si>
  <si>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</si>
  <si>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</si>
  <si>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</si>
  <si>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</si>
  <si>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</si>
  <si>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</si>
  <si>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</si>
  <si>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</si>
  <si>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</si>
  <si>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</si>
  <si>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</si>
  <si>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</si>
  <si>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</si>
  <si>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</si>
  <si>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</si>
  <si>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</si>
  <si>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</si>
  <si>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</si>
  <si>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</si>
  <si>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</si>
  <si>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</si>
  <si>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</si>
  <si>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</si>
  <si>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</si>
  <si>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</si>
  <si>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</si>
  <si>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</si>
  <si>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</si>
  <si>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</si>
  <si>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</si>
  <si>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</si>
  <si>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</si>
  <si>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</si>
  <si>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</si>
  <si>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</si>
  <si>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</si>
  <si>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</si>
  <si>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</si>
  <si>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</si>
  <si>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</si>
  <si>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</si>
  <si>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</si>
  <si>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</si>
  <si>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</si>
  <si>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</si>
  <si>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</si>
  <si>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</si>
  <si>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</si>
  <si>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</si>
  <si>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</si>
  <si>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</si>
  <si>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</si>
  <si>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</si>
  <si>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</si>
  <si>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</si>
  <si>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</si>
  <si>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</si>
  <si>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</si>
  <si>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</si>
  <si>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</si>
  <si>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</si>
  <si>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</si>
  <si>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</si>
  <si>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</si>
  <si>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</si>
  <si>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</si>
  <si>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</si>
  <si>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</si>
  <si>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</si>
  <si>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</si>
  <si>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</si>
  <si>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</si>
  <si>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</si>
  <si>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</si>
  <si>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</si>
  <si>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</si>
  <si>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</si>
  <si>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</si>
  <si>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</si>
  <si>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</si>
  <si>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</si>
  <si>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</si>
  <si>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</si>
  <si>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</si>
  <si>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</si>
  <si>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</si>
  <si>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</si>
  <si>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</si>
  <si>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</si>
  <si>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</si>
  <si>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</si>
  <si>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</si>
  <si>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</si>
  <si>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</si>
  <si>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</si>
  <si>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</si>
  <si>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</si>
  <si>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</si>
  <si>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</si>
  <si>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</si>
  <si>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</si>
  <si>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</si>
  <si>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</si>
  <si>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</si>
  <si>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</si>
  <si>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</si>
  <si>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</si>
  <si>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</si>
  <si>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</si>
  <si>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</si>
  <si>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</si>
  <si>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</si>
  <si>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</si>
  <si>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</si>
  <si>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</si>
  <si>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</si>
  <si>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</si>
  <si>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</si>
  <si>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</si>
  <si>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</si>
  <si>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</si>
  <si>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</si>
  <si>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</si>
  <si>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</si>
  <si>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</si>
  <si>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</si>
  <si>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</si>
  <si>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</si>
  <si>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</si>
  <si>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</si>
  <si>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</si>
  <si>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</si>
  <si>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</si>
  <si>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</si>
  <si>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</si>
  <si>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</si>
  <si>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</si>
  <si>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</si>
  <si>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</si>
  <si>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</si>
  <si>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</si>
  <si>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</si>
  <si>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</si>
  <si>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</si>
  <si>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</si>
  <si>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</si>
  <si>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</si>
  <si>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</si>
  <si>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</si>
  <si>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</si>
  <si>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</si>
  <si>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</si>
  <si>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</si>
  <si>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</si>
  <si>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</si>
  <si>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</si>
  <si>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</si>
  <si>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</si>
  <si>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</si>
  <si>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</si>
  <si>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</si>
  <si>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</si>
  <si>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</si>
  <si>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</si>
  <si>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</si>
  <si>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</si>
  <si>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</si>
  <si>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</si>
  <si>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</si>
  <si>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</si>
  <si>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</si>
  <si>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</si>
  <si>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</si>
  <si>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</si>
  <si>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</si>
  <si>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</si>
  <si>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</si>
  <si>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</si>
  <si>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</si>
  <si>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</si>
  <si>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</si>
  <si>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</si>
  <si>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</si>
  <si>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</si>
  <si>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</si>
  <si>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</si>
  <si>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</si>
  <si>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</si>
  <si>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</si>
  <si>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</si>
  <si>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</si>
  <si>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</si>
  <si>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</si>
  <si>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</si>
  <si>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</si>
  <si>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</si>
  <si>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</si>
  <si>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</si>
  <si>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</si>
  <si>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</si>
  <si>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</si>
  <si>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</si>
  <si>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</si>
  <si>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</si>
  <si>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</si>
  <si>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</si>
  <si>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</si>
  <si>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</si>
  <si>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</si>
  <si>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</si>
  <si>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</si>
  <si>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</si>
  <si>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</si>
  <si>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</si>
  <si>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</si>
  <si>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</si>
  <si>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</si>
  <si>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</si>
  <si>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</si>
  <si>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</si>
  <si>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</si>
  <si>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</si>
  <si>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</si>
  <si>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</si>
  <si>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</si>
  <si>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</si>
  <si>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</si>
  <si>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</si>
  <si>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</si>
  <si>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</si>
  <si>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</si>
  <si>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</si>
  <si>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</si>
  <si>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</si>
  <si>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</si>
  <si>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</si>
  <si>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</si>
  <si>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</si>
  <si>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</si>
  <si>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</si>
  <si>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</si>
  <si>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</si>
  <si>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</si>
  <si>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</si>
  <si>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</si>
  <si>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</si>
  <si>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</si>
  <si>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</si>
  <si>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</si>
  <si>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</si>
  <si>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</si>
  <si>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</si>
  <si>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</si>
  <si>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</si>
  <si>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</si>
  <si>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</si>
  <si>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</si>
  <si>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</si>
  <si>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</si>
  <si>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</si>
  <si>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</si>
  <si>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</si>
  <si>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</si>
  <si>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</si>
  <si>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</si>
  <si>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</si>
  <si>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</si>
  <si>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</si>
  <si>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</si>
  <si>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</si>
  <si>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</si>
  <si>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</si>
  <si>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</si>
  <si>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</si>
  <si>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</si>
  <si>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</si>
  <si>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</si>
  <si>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</si>
  <si>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</si>
  <si>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</si>
  <si>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</si>
  <si>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</si>
  <si>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</si>
  <si>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</si>
  <si>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</si>
  <si>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</si>
  <si>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</si>
  <si>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</si>
  <si>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</si>
  <si>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</si>
  <si>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</si>
  <si>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</si>
  <si>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</si>
  <si>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</si>
  <si>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</si>
  <si>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</si>
  <si>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</si>
  <si>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</si>
  <si>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</si>
  <si>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</si>
  <si>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</si>
  <si>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</si>
  <si>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</si>
  <si>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</si>
  <si>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</si>
  <si>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</si>
  <si>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</si>
  <si>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</si>
  <si>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</si>
  <si>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</si>
  <si>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</si>
  <si>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</si>
  <si>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</si>
  <si>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</si>
  <si>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</si>
  <si>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</si>
  <si>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</si>
  <si>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</si>
  <si>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</si>
  <si>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</si>
  <si>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</si>
  <si>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</si>
  <si>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</si>
  <si>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</si>
  <si>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</si>
  <si>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</si>
  <si>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</si>
  <si>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</si>
  <si>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</si>
  <si>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</si>
  <si>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</si>
  <si>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</si>
  <si>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</si>
  <si>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</si>
  <si>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</si>
  <si>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</si>
  <si>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</si>
  <si>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</si>
  <si>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</si>
  <si>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</si>
  <si>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</si>
  <si>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</si>
  <si>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</si>
  <si>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</si>
  <si>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</si>
  <si>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</si>
  <si>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</si>
  <si>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</si>
  <si>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</si>
  <si>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</si>
  <si>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</si>
  <si>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</si>
  <si>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</si>
  <si>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</si>
  <si>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</si>
  <si>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</si>
  <si>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</si>
  <si>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</si>
  <si>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</si>
  <si>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</si>
  <si>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</si>
  <si>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</si>
  <si>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</si>
  <si>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</si>
  <si>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</si>
  <si>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</si>
  <si>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</si>
  <si>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</si>
  <si>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</si>
  <si>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</si>
  <si>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</si>
  <si>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</si>
  <si>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</si>
  <si>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</si>
  <si>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</si>
  <si>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</si>
  <si>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</si>
  <si>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</si>
  <si>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</si>
  <si>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</si>
  <si>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</si>
  <si>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</si>
  <si>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</si>
  <si>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</si>
  <si>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</si>
  <si>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</si>
  <si>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</si>
  <si>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</si>
  <si>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</si>
  <si>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</si>
  <si>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</si>
  <si>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</si>
  <si>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</si>
  <si>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</si>
  <si>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</si>
  <si>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</si>
  <si>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</si>
  <si>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</si>
  <si>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</si>
  <si>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</si>
  <si>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</si>
  <si>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</si>
  <si>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</si>
  <si>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</si>
  <si>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</si>
  <si>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</si>
  <si>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</si>
  <si>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</si>
  <si>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</si>
  <si>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</si>
  <si>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</si>
  <si>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</si>
  <si>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</si>
  <si>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</si>
  <si>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</si>
  <si>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</si>
  <si>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</si>
  <si>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</si>
  <si>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</si>
  <si>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</si>
  <si>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</si>
  <si>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</si>
  <si>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</si>
  <si>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</si>
  <si>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</si>
  <si>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</si>
  <si>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</si>
  <si>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</si>
  <si>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</si>
  <si>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</si>
  <si>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</si>
  <si>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</si>
  <si>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</si>
  <si>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</si>
  <si>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</si>
  <si>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</si>
  <si>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</si>
  <si>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</si>
  <si>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</si>
  <si>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</si>
  <si>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</si>
  <si>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</si>
  <si>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</si>
  <si>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</si>
  <si>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</si>
  <si>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</si>
  <si>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</si>
  <si>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</si>
  <si>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</si>
  <si>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</si>
  <si>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</si>
  <si>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</si>
  <si>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</si>
  <si>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</si>
  <si>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</si>
  <si>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</si>
  <si>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</si>
  <si>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</si>
  <si>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</si>
  <si>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</si>
  <si>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</si>
  <si>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</si>
  <si>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</si>
  <si>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</si>
  <si>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</si>
  <si>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</si>
  <si>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</si>
  <si>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</si>
  <si>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</si>
  <si>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</si>
  <si>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</si>
  <si>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</si>
  <si>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</si>
  <si>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</si>
  <si>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</si>
  <si>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</si>
  <si>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</si>
  <si>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</si>
  <si>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</si>
  <si>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</si>
  <si>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</si>
  <si>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</si>
  <si>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</si>
  <si>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</si>
  <si>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</si>
  <si>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</si>
  <si>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</si>
  <si>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</si>
  <si>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</si>
  <si>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</si>
  <si>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</si>
  <si>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</si>
  <si>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</si>
  <si>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</si>
  <si>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</si>
  <si>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</si>
  <si>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</si>
  <si>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</si>
  <si>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</si>
  <si>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</si>
  <si>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</si>
  <si>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</si>
  <si>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</si>
  <si>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</si>
  <si>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</si>
  <si>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</si>
  <si>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</si>
  <si>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</si>
  <si>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</si>
  <si>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</si>
  <si>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</si>
  <si>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</si>
  <si>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</si>
  <si>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</si>
  <si>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</si>
  <si>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</si>
  <si>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</si>
  <si>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</si>
  <si>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</si>
  <si>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</si>
  <si>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</si>
  <si>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</si>
  <si>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</si>
  <si>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</si>
  <si>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</si>
  <si>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</si>
  <si>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</si>
  <si>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</si>
  <si>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</si>
  <si>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</si>
  <si>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</si>
  <si>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</si>
  <si>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</si>
  <si>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</si>
  <si>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</si>
  <si>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</si>
  <si>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</si>
  <si>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</si>
  <si>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</si>
  <si>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</si>
  <si>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</si>
  <si>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</si>
  <si>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</si>
  <si>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</si>
  <si>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</si>
  <si>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</si>
  <si>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</si>
  <si>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</si>
  <si>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</si>
  <si>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</si>
  <si>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</si>
  <si>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</si>
  <si>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</si>
  <si>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</si>
  <si>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</si>
  <si>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</si>
  <si>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</si>
  <si>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</si>
  <si>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</si>
  <si>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</si>
  <si>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</si>
  <si>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</si>
  <si>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</si>
  <si>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</si>
  <si>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</si>
  <si>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</si>
  <si>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</si>
  <si>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</si>
  <si>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</si>
  <si>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</si>
  <si>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</si>
  <si>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</si>
  <si>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</si>
  <si>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</si>
  <si>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</si>
  <si>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</si>
  <si>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</si>
  <si>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</si>
  <si>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</si>
  <si>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</si>
  <si>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</si>
  <si>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</si>
  <si>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</si>
  <si>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</si>
  <si>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</si>
  <si>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</si>
  <si>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</si>
  <si>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</si>
  <si>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</si>
  <si>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</si>
  <si>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</si>
  <si>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</si>
  <si>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</si>
  <si>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</si>
  <si>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</si>
  <si>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</si>
  <si>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</si>
  <si>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</si>
  <si>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</si>
  <si>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</si>
  <si>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</si>
  <si>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</si>
  <si>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</si>
  <si>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</si>
  <si>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</si>
  <si>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</si>
  <si>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</si>
  <si>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</si>
  <si>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</si>
  <si>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</si>
  <si>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</si>
  <si>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</si>
  <si>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</si>
  <si>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</si>
  <si>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</si>
  <si>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</si>
  <si>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</si>
  <si>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</si>
  <si>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</si>
  <si>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</si>
  <si>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</si>
  <si>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</si>
  <si>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</si>
  <si>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</si>
  <si>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</si>
  <si>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</si>
  <si>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</si>
  <si>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</si>
  <si>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</si>
  <si>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</si>
  <si>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</si>
  <si>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</si>
  <si>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</si>
  <si>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</si>
  <si>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</si>
  <si>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</si>
  <si>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</si>
  <si>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</si>
  <si>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</si>
  <si>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</si>
  <si>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</si>
  <si>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</si>
  <si>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</si>
  <si>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</si>
  <si>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</si>
  <si>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</si>
  <si>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</si>
  <si>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</si>
  <si>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</si>
  <si>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</si>
  <si>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</si>
  <si>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</si>
  <si>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</si>
  <si>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</si>
  <si>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</si>
  <si>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</si>
  <si>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</si>
  <si>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</si>
  <si>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</si>
  <si>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</si>
  <si>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</si>
  <si>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</si>
  <si>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</si>
  <si>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</si>
  <si>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</si>
  <si>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</si>
  <si>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</si>
  <si>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</si>
  <si>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</si>
  <si>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</si>
  <si>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</si>
  <si>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</si>
  <si>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</si>
  <si>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</si>
  <si>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</si>
  <si>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</si>
  <si>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</si>
  <si>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</si>
  <si>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</si>
  <si>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</si>
  <si>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</si>
  <si>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</si>
  <si>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</si>
  <si>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</si>
  <si>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</si>
  <si>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</si>
  <si>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</si>
  <si>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</si>
  <si>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</si>
  <si>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</si>
  <si>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</si>
  <si>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</si>
  <si>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</si>
  <si>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</si>
  <si>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</si>
  <si>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</si>
  <si>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</si>
  <si>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</si>
  <si>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</si>
  <si>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</si>
  <si>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</si>
  <si>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</si>
  <si>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</si>
  <si>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</si>
  <si>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</si>
  <si>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</si>
  <si>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</si>
  <si>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</si>
  <si>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</si>
  <si>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</si>
  <si>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</si>
  <si>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</si>
  <si>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</si>
  <si>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</si>
  <si>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</si>
  <si>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</si>
  <si>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</si>
  <si>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</si>
  <si>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</si>
  <si>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</si>
  <si>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</si>
  <si>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</si>
  <si>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</si>
  <si>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</si>
  <si>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</si>
  <si>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</si>
  <si>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</si>
  <si>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</si>
  <si>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</si>
  <si>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</si>
  <si>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</si>
  <si>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</si>
  <si>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</si>
  <si>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</si>
  <si>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</si>
  <si>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</si>
  <si>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</si>
  <si>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</si>
  <si>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</si>
  <si>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</si>
  <si>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</si>
  <si>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</si>
  <si>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</si>
  <si>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</si>
  <si>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</si>
  <si>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</si>
  <si>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</si>
  <si>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</si>
  <si>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</si>
  <si>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</si>
  <si>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</si>
  <si>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</si>
  <si>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</si>
  <si>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</si>
  <si>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</si>
  <si>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</si>
  <si>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</si>
  <si>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</si>
  <si>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</si>
  <si>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</si>
  <si>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</si>
  <si>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</si>
  <si>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</si>
  <si>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</si>
  <si>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</si>
  <si>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</si>
  <si>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</si>
  <si>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</si>
  <si>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</si>
  <si>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</si>
  <si>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</si>
  <si>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</si>
  <si>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</si>
  <si>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</si>
  <si>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</si>
  <si>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</si>
  <si>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</si>
  <si>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</si>
  <si>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</si>
  <si>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</si>
  <si>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</si>
  <si>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</si>
  <si>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</si>
  <si>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</si>
  <si>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</si>
  <si>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</si>
  <si>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</si>
  <si>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</si>
  <si>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</si>
  <si>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</si>
  <si>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</si>
  <si>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</si>
  <si>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</si>
  <si>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</si>
  <si>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</si>
  <si>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</si>
  <si>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</si>
  <si>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</si>
  <si>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</si>
  <si>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</si>
  <si>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</si>
  <si>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</si>
  <si>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</si>
  <si>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</si>
  <si>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</si>
  <si>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</si>
  <si>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</si>
  <si>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</si>
  <si>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</si>
  <si>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</si>
  <si>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</si>
  <si>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</si>
  <si>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</si>
  <si>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</si>
  <si>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</si>
  <si>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</si>
  <si>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</si>
  <si>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</si>
  <si>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</si>
  <si>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</si>
  <si>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</si>
  <si>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</si>
  <si>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</si>
  <si>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</si>
  <si>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</si>
  <si>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</si>
  <si>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</si>
  <si>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</si>
  <si>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</si>
  <si>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</si>
  <si>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</si>
  <si>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</si>
  <si>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</si>
  <si>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</si>
  <si>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</si>
  <si>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</si>
  <si>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</si>
  <si>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</si>
  <si>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</si>
  <si>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</si>
  <si>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</si>
  <si>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</si>
  <si>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</si>
  <si>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</si>
  <si>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</si>
  <si>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</si>
  <si>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</si>
  <si>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</si>
  <si>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</si>
  <si>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</si>
  <si>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</si>
  <si>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</si>
  <si>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</si>
  <si>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</si>
  <si>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</si>
  <si>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</si>
  <si>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</si>
  <si>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</si>
  <si>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</si>
  <si>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</si>
  <si>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</si>
  <si>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</si>
  <si>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</si>
  <si>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</si>
  <si>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</si>
  <si>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</si>
  <si>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</si>
  <si>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</si>
  <si>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</si>
  <si>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</si>
  <si>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</si>
  <si>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</si>
  <si>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</si>
  <si>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</si>
  <si>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</si>
  <si>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</si>
  <si>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</si>
  <si>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</si>
  <si>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</si>
  <si>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</si>
  <si>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</si>
  <si>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</si>
  <si>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</si>
  <si>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</si>
  <si>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</si>
  <si>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</si>
  <si>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</si>
  <si>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</si>
  <si>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</si>
  <si>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</si>
  <si>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</si>
  <si>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</si>
  <si>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</si>
  <si>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</si>
  <si>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</si>
  <si>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</si>
  <si>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</si>
  <si>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</si>
  <si>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</si>
  <si>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</si>
  <si>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</si>
  <si>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</si>
  <si>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</si>
  <si>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</si>
  <si>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</si>
  <si>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</si>
  <si>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</si>
  <si>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</si>
  <si>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</si>
  <si>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</si>
  <si>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</si>
  <si>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</si>
  <si>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</si>
  <si>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</si>
  <si>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</si>
  <si>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</si>
  <si>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</si>
  <si>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</si>
  <si>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</si>
  <si>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</si>
  <si>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</si>
  <si>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</si>
  <si>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</si>
  <si>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</si>
  <si>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</si>
  <si>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</si>
  <si>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</si>
  <si>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</si>
  <si>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</si>
  <si>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</si>
  <si>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</si>
  <si>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</si>
  <si>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</si>
  <si>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</si>
  <si>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</si>
  <si>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</si>
  <si>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</si>
  <si>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</si>
  <si>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</si>
  <si>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</si>
  <si>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</si>
  <si>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</si>
  <si>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</si>
  <si>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</si>
  <si>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</si>
  <si>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</si>
  <si>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</si>
  <si>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</si>
  <si>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</si>
  <si>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</si>
  <si>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</si>
  <si>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</si>
  <si>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</si>
  <si>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</si>
  <si>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</si>
  <si>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</si>
  <si>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</si>
  <si>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</si>
  <si>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</si>
  <si>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</si>
  <si>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</si>
  <si>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</si>
  <si>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</si>
  <si>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</si>
  <si>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</si>
  <si>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</si>
  <si>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</si>
  <si>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</si>
  <si>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</si>
  <si>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</si>
  <si>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</si>
  <si>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</si>
  <si>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</si>
  <si>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</si>
  <si>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</si>
  <si>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</si>
  <si>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</si>
  <si>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</si>
  <si>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</si>
  <si>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</si>
  <si>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</si>
  <si>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</si>
  <si>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</si>
  <si>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</si>
  <si>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</si>
  <si>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</si>
  <si>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</si>
  <si>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</si>
  <si>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</si>
  <si>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</si>
  <si>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</si>
  <si>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</si>
  <si>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</si>
  <si>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</si>
  <si>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</si>
  <si>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</si>
  <si>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</si>
  <si>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</si>
  <si>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</si>
  <si>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</si>
  <si>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</si>
  <si>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</si>
  <si>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</si>
  <si>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</si>
  <si>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</si>
  <si>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</si>
  <si>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</si>
  <si>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</si>
  <si>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</si>
  <si>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</si>
  <si>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</si>
  <si>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</si>
  <si>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</si>
  <si>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</si>
  <si>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</si>
  <si>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</si>
  <si>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</si>
  <si>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</si>
  <si>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</si>
  <si>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</si>
  <si>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</si>
  <si>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</si>
  <si>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</si>
  <si>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</si>
  <si>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</si>
  <si>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</si>
  <si>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</si>
  <si>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</si>
  <si>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</si>
  <si>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</si>
  <si>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</si>
  <si>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</si>
  <si>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</si>
  <si>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</si>
  <si>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</si>
  <si>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</si>
  <si>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</si>
  <si>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</si>
  <si>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</si>
  <si>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</si>
  <si>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</si>
  <si>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</si>
  <si>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</si>
  <si>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</si>
  <si>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</si>
  <si>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</si>
  <si>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</si>
  <si>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</si>
  <si>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</si>
  <si>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</si>
  <si>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</si>
  <si>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</si>
  <si>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</si>
  <si>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</si>
  <si>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</si>
  <si>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</si>
  <si>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</si>
  <si>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</si>
  <si>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</si>
  <si>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</si>
  <si>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</si>
  <si>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</si>
  <si>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</si>
  <si>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</si>
  <si>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</si>
  <si>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</si>
  <si>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</si>
  <si>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</si>
  <si>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</si>
  <si>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</si>
  <si>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</si>
  <si>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</si>
  <si>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</si>
  <si>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</si>
  <si>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</si>
  <si>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</si>
  <si>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</si>
  <si>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</si>
  <si>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</si>
  <si>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</si>
  <si>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</si>
  <si>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</si>
  <si>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</si>
  <si>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</si>
  <si>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</si>
  <si>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</si>
  <si>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</si>
  <si>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</si>
  <si>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</si>
  <si>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</si>
  <si>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</si>
  <si>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</si>
  <si>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</si>
  <si>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</si>
  <si>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</si>
  <si>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</si>
  <si>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</si>
  <si>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</si>
  <si>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</si>
  <si>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</si>
  <si>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</si>
  <si>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</si>
  <si>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</si>
  <si>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</si>
  <si>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</si>
  <si>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</si>
  <si>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</si>
  <si>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</si>
  <si>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</si>
  <si>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</si>
  <si>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</si>
  <si>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</si>
  <si>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</si>
  <si>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</si>
  <si>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</si>
  <si>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</si>
  <si>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</si>
  <si>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</si>
  <si>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</si>
  <si>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</si>
  <si>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</si>
  <si>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</si>
  <si>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</si>
  <si>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</si>
  <si>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</si>
  <si>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</si>
  <si>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</si>
  <si>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</si>
  <si>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</si>
  <si>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</si>
  <si>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</si>
  <si>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</si>
  <si>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</si>
  <si>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</si>
  <si>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</si>
  <si>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</si>
  <si>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</si>
  <si>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</si>
  <si>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</si>
  <si>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</si>
  <si>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</si>
  <si>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</si>
  <si>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</si>
  <si>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</si>
  <si>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</si>
  <si>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</si>
  <si>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</si>
  <si>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</si>
  <si>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</si>
  <si>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</si>
  <si>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</si>
  <si>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</si>
  <si>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</si>
  <si>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</si>
  <si>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</si>
  <si>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</si>
  <si>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</si>
  <si>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</si>
  <si>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</si>
  <si>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</si>
  <si>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</si>
  <si>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</si>
  <si>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</si>
  <si>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</si>
  <si>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</si>
  <si>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</si>
  <si>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</si>
  <si>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</si>
  <si>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</si>
  <si>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</si>
  <si>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</si>
  <si>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</si>
  <si>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</si>
  <si>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</si>
  <si>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</si>
  <si>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</si>
  <si>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</si>
  <si>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</si>
  <si>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</si>
  <si>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</si>
  <si>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</si>
  <si>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</si>
  <si>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</si>
  <si>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</si>
  <si>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</si>
  <si>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</si>
  <si>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</si>
  <si>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</si>
  <si>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</si>
  <si>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</si>
  <si>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</si>
  <si>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</si>
  <si>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</si>
  <si>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</si>
  <si>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</si>
  <si>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</si>
  <si>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</si>
  <si>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</si>
  <si>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</si>
  <si>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</si>
  <si>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</si>
  <si>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</si>
  <si>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</si>
  <si>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</si>
  <si>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</si>
  <si>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</si>
  <si>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</si>
  <si>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</si>
  <si>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</si>
  <si>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</si>
  <si>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</si>
  <si>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</si>
  <si>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</si>
  <si>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</si>
  <si>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</si>
  <si>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</si>
  <si>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</si>
  <si>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</si>
  <si>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</si>
  <si>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</si>
  <si>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</si>
  <si>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</si>
  <si>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</si>
  <si>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</si>
  <si>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</si>
  <si>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</si>
  <si>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</si>
  <si>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</si>
  <si>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</si>
  <si>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</si>
  <si>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</si>
  <si>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</si>
  <si>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</si>
  <si>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</si>
  <si>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</si>
  <si>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</si>
  <si>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</si>
  <si>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</si>
  <si>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</si>
  <si>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</si>
  <si>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</si>
  <si>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</si>
  <si>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</si>
  <si>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</si>
  <si>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</si>
  <si>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</si>
  <si>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</si>
  <si>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</si>
  <si>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</si>
  <si>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</si>
  <si>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</si>
  <si>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</si>
  <si>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</si>
  <si>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</si>
  <si>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</si>
  <si>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</si>
  <si>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</si>
  <si>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</si>
  <si>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</si>
  <si>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</si>
  <si>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</si>
  <si>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</si>
  <si>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</si>
  <si>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</si>
  <si>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</si>
  <si>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</si>
  <si>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</si>
  <si>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</si>
  <si>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</si>
  <si>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</si>
  <si>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</si>
  <si>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</si>
  <si>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</si>
  <si>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</si>
  <si>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</si>
  <si>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</si>
  <si>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</si>
  <si>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</si>
  <si>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</si>
  <si>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</si>
  <si>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</si>
  <si>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</si>
  <si>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</si>
  <si>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</si>
  <si>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</si>
  <si>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</si>
  <si>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</si>
  <si>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</si>
  <si>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</si>
  <si>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</si>
  <si>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</si>
  <si>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</si>
  <si>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</si>
  <si>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</si>
  <si>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</si>
  <si>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</si>
  <si>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</si>
  <si>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</si>
  <si>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</si>
  <si>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</si>
  <si>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</si>
  <si>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</si>
  <si>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</si>
  <si>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</si>
  <si>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</si>
  <si>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</si>
  <si>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</si>
  <si>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</si>
  <si>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</si>
  <si>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</si>
  <si>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</si>
  <si>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</si>
  <si>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</si>
  <si>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</si>
  <si>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</si>
  <si>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</si>
  <si>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</si>
  <si>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</si>
  <si>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</si>
  <si>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</si>
  <si>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</si>
  <si>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</si>
  <si>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</si>
  <si>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</si>
  <si>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</si>
  <si>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</si>
  <si>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</si>
  <si>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</si>
  <si>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</si>
  <si>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</si>
  <si>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</si>
  <si>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</si>
  <si>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</si>
  <si>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</si>
  <si>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</si>
  <si>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</si>
  <si>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</si>
  <si>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</si>
  <si>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</si>
  <si>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</si>
  <si>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</si>
  <si>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</si>
  <si>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</si>
  <si>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</si>
  <si>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</si>
  <si>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</si>
  <si>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</si>
  <si>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</si>
  <si>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</si>
  <si>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</si>
  <si>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</si>
  <si>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</si>
  <si>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</si>
  <si>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</si>
  <si>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</si>
  <si>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</si>
  <si>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</si>
  <si>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</si>
  <si>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</si>
  <si>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</si>
  <si>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</si>
  <si>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</si>
  <si>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</si>
  <si>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</si>
  <si>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</si>
  <si>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</si>
  <si>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</si>
  <si>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</si>
  <si>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</si>
  <si>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</si>
  <si>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</si>
  <si>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</si>
  <si>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</si>
  <si>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</si>
  <si>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</si>
  <si>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</si>
  <si>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</si>
  <si>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</si>
  <si>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</si>
  <si>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</si>
  <si>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</si>
  <si>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</si>
  <si>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</si>
  <si>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</si>
  <si>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</si>
  <si>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</si>
  <si>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</si>
  <si>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</si>
  <si>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</si>
  <si>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</si>
  <si>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</si>
  <si>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</si>
  <si>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</si>
  <si>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</si>
  <si>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</si>
  <si>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</si>
  <si>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</si>
  <si>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</si>
  <si>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</si>
  <si>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</si>
  <si>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</si>
  <si>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</si>
  <si>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</si>
  <si>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</si>
  <si>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</si>
  <si>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</si>
  <si>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</si>
  <si>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</si>
  <si>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</si>
  <si>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</si>
  <si>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</si>
  <si>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</si>
  <si>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</si>
  <si>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</si>
  <si>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</si>
  <si>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</si>
  <si>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</si>
  <si>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</si>
  <si>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</si>
  <si>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</si>
  <si>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</si>
  <si>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</si>
  <si>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</si>
  <si>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</si>
  <si>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</si>
  <si>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</si>
  <si>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</si>
  <si>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</si>
  <si>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</si>
  <si>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</si>
  <si>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</si>
  <si>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</si>
  <si>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</si>
  <si>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</si>
  <si>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</si>
  <si>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</si>
  <si>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</si>
  <si>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</si>
  <si>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</si>
  <si>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</si>
  <si>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</si>
  <si>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</si>
  <si>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</si>
  <si>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</si>
  <si>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</si>
  <si>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</si>
  <si>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</si>
  <si>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</si>
  <si>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</si>
  <si>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</si>
  <si>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</si>
  <si>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</si>
  <si>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</si>
  <si>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</si>
  <si>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</si>
  <si>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</si>
  <si>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</si>
  <si>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</si>
  <si>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</si>
  <si>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</si>
  <si>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</si>
  <si>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</si>
  <si>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</si>
  <si>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</si>
  <si>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</si>
  <si>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</si>
  <si>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</si>
  <si>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</si>
  <si>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</si>
  <si>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</si>
  <si>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</si>
  <si>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</si>
  <si>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</si>
  <si>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</si>
  <si>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</si>
  <si>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</si>
  <si>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</si>
  <si>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</si>
  <si>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</si>
  <si>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</si>
  <si>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</si>
  <si>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</si>
  <si>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</si>
  <si>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</si>
  <si>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</si>
  <si>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</si>
  <si>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</si>
  <si>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</si>
  <si>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</si>
  <si>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</si>
  <si>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</si>
  <si>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</si>
  <si>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</si>
  <si>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</si>
  <si>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</si>
  <si>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</si>
  <si>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</si>
  <si>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</si>
  <si>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</si>
  <si>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</si>
  <si>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</si>
  <si>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</si>
  <si>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</si>
  <si>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</si>
  <si>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</si>
  <si>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</si>
  <si>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</si>
  <si>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</si>
  <si>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</si>
  <si>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</si>
  <si>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</si>
  <si>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</si>
  <si>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</si>
  <si>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</si>
  <si>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</si>
  <si>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</si>
  <si>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</si>
  <si>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</si>
  <si>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</si>
  <si>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</si>
  <si>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</si>
  <si>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</si>
  <si>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</si>
  <si>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</si>
  <si>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</si>
  <si>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</si>
  <si>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</si>
  <si>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</si>
  <si>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</si>
  <si>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</si>
  <si>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</si>
  <si>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</si>
  <si>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</si>
  <si>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</si>
  <si>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</si>
  <si>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</si>
  <si>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</si>
  <si>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</si>
  <si>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</si>
  <si>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</si>
  <si>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</si>
  <si>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</si>
  <si>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</si>
  <si>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</si>
  <si>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</si>
  <si>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</si>
  <si>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</si>
  <si>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</si>
  <si>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</si>
  <si>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</si>
  <si>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</si>
  <si>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</si>
  <si>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</si>
  <si>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</si>
  <si>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</si>
  <si>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</si>
  <si>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</si>
  <si>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</si>
  <si>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</si>
  <si>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</si>
  <si>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</si>
  <si>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</si>
  <si>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</si>
  <si>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</si>
  <si>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</si>
  <si>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</si>
  <si>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</si>
  <si>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</si>
  <si>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</si>
  <si>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</si>
  <si>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</si>
  <si>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</si>
  <si>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</si>
  <si>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</si>
  <si>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</si>
  <si>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</si>
  <si>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</si>
  <si>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</si>
  <si>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</si>
  <si>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</si>
  <si>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</si>
  <si>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</si>
  <si>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</si>
  <si>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</si>
  <si>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</si>
  <si>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</si>
  <si>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</si>
  <si>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</si>
  <si>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</si>
  <si>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</si>
  <si>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</si>
  <si>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</si>
  <si>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</si>
  <si>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</si>
  <si>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</si>
  <si>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</si>
  <si>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</si>
  <si>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</si>
  <si>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</si>
  <si>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</si>
  <si>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</si>
  <si>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</si>
  <si>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</si>
  <si>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</si>
  <si>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</si>
  <si>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</si>
  <si>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</si>
  <si>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</si>
  <si>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</si>
  <si>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</si>
  <si>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</si>
  <si>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</si>
  <si>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</si>
  <si>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</si>
  <si>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</si>
  <si>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</si>
  <si>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</si>
  <si>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</si>
  <si>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</si>
  <si>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</si>
  <si>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</si>
  <si>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</si>
  <si>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</si>
  <si>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</si>
  <si>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</si>
  <si>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</si>
  <si>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</si>
  <si>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</si>
  <si>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</si>
  <si>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</si>
  <si>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</si>
  <si>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</si>
  <si>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</si>
  <si>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</si>
  <si>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</si>
  <si>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</si>
  <si>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</si>
  <si>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</si>
  <si>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</si>
  <si>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</si>
  <si>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</si>
  <si>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</si>
  <si>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</si>
  <si>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</si>
  <si>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</si>
  <si>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</si>
  <si>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</si>
  <si>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</si>
  <si>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</si>
  <si>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</si>
  <si>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</si>
  <si>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</si>
  <si>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</si>
  <si>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</si>
  <si>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</si>
  <si>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</si>
  <si>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</si>
  <si>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</si>
  <si>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</si>
  <si>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</si>
  <si>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</si>
  <si>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</si>
  <si>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</si>
  <si>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</si>
  <si>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</si>
  <si>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</si>
  <si>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</si>
  <si>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</si>
  <si>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</si>
  <si>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</si>
  <si>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</si>
  <si>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</si>
  <si>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</si>
  <si>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</si>
  <si>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</si>
  <si>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</si>
  <si>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</si>
  <si>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</si>
  <si>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</si>
  <si>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</si>
  <si>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</si>
  <si>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</si>
  <si>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</si>
  <si>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</si>
  <si>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</si>
  <si>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</si>
  <si>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</si>
  <si>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</si>
  <si>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</si>
  <si>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</si>
  <si>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</si>
  <si>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</si>
  <si>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</si>
  <si>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</si>
  <si>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</si>
  <si>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</si>
  <si>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</si>
  <si>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</si>
  <si>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</si>
  <si>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</si>
  <si>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</si>
  <si>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</si>
  <si>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</si>
  <si>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</si>
  <si>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</si>
  <si>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</si>
  <si>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</si>
  <si>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</si>
  <si>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</si>
  <si>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</si>
  <si>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</si>
  <si>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</si>
  <si>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</si>
  <si>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</si>
  <si>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</si>
  <si>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</si>
  <si>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</si>
  <si>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</si>
  <si>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</si>
  <si>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</si>
  <si>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</si>
  <si>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</si>
  <si>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</si>
  <si>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</si>
  <si>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</si>
  <si>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</si>
  <si>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</si>
  <si>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</si>
  <si>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</si>
  <si>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</si>
  <si>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</si>
  <si>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</si>
  <si>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</si>
  <si>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</si>
  <si>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</si>
  <si>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</si>
  <si>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</si>
  <si>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</si>
  <si>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</si>
  <si>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</si>
  <si>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</si>
  <si>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</si>
  <si>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</si>
  <si>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</si>
  <si>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</si>
  <si>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</si>
  <si>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</si>
  <si>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</si>
  <si>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</si>
  <si>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</si>
  <si>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</si>
  <si>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</si>
  <si>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</si>
  <si>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</si>
  <si>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</si>
  <si>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</si>
  <si>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</si>
  <si>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</si>
  <si>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</si>
  <si>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</si>
  <si>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</si>
  <si>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</si>
  <si>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</si>
  <si>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</si>
  <si>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</si>
  <si>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</si>
  <si>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</si>
  <si>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</si>
  <si>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</si>
  <si>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</si>
  <si>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</si>
  <si>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</si>
  <si>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</si>
  <si>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</si>
  <si>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</si>
  <si>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</si>
  <si>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</si>
  <si>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</si>
  <si>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</si>
  <si>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</si>
  <si>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</si>
  <si>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</si>
  <si>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</si>
  <si>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</si>
  <si>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</si>
  <si>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</si>
  <si>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</si>
  <si>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</si>
  <si>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</si>
  <si>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</si>
  <si>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</si>
  <si>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</si>
  <si>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</si>
  <si>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</si>
  <si>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</si>
  <si>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</si>
  <si>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</si>
  <si>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</si>
  <si>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</si>
  <si>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</si>
  <si>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</si>
  <si>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</si>
  <si>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</si>
  <si>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</si>
  <si>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</si>
  <si>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</si>
  <si>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</si>
  <si>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</si>
  <si>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</si>
  <si>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</si>
  <si>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</si>
  <si>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</si>
  <si>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</si>
  <si>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</si>
  <si>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</si>
  <si>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</si>
  <si>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</si>
  <si>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</si>
  <si>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</si>
  <si>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</si>
  <si>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</si>
  <si>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</si>
  <si>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</si>
  <si>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</si>
  <si>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</si>
  <si>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</si>
  <si>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</si>
  <si>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</si>
  <si>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</si>
  <si>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</si>
  <si>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</si>
  <si>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</si>
  <si>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</si>
  <si>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</si>
  <si>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</si>
  <si>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</si>
  <si>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</si>
  <si>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</si>
  <si>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</si>
  <si>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</si>
  <si>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</si>
  <si>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</si>
  <si>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</si>
  <si>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</si>
  <si>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</si>
  <si>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</si>
  <si>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</si>
  <si>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</si>
  <si>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</si>
  <si>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</si>
  <si>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</si>
  <si>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</si>
  <si>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</si>
  <si>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</si>
  <si>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</si>
  <si>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</si>
  <si>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</si>
  <si>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</si>
  <si>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</si>
  <si>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</si>
  <si>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</si>
  <si>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</si>
  <si>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</si>
  <si>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</si>
  <si>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</si>
  <si>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</si>
  <si>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</si>
  <si>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</si>
  <si>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</si>
  <si>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</si>
  <si>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</si>
  <si>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</si>
  <si>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</si>
  <si>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</si>
  <si>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</si>
  <si>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</si>
  <si>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</si>
  <si>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</si>
  <si>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</si>
  <si>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</si>
  <si>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</si>
  <si>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</si>
  <si>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</si>
  <si>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</si>
  <si>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</si>
  <si>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</si>
  <si>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</si>
  <si>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</si>
  <si>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</si>
  <si>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</si>
  <si>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</si>
  <si>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</si>
  <si>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</si>
  <si>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</si>
  <si>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</si>
  <si>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</si>
  <si>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</si>
  <si>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</si>
  <si>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</si>
  <si>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</si>
  <si>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</si>
  <si>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</si>
  <si>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</si>
  <si>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</si>
  <si>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</si>
  <si>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</si>
  <si>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</si>
  <si>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</si>
  <si>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</si>
  <si>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</si>
  <si>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</si>
  <si>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</si>
  <si>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</si>
  <si>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</si>
  <si>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</si>
  <si>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</si>
  <si>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</si>
  <si>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</si>
  <si>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</si>
  <si>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</si>
  <si>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</si>
  <si>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</si>
  <si>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</si>
  <si>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</si>
  <si>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</si>
  <si>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</si>
  <si>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</si>
  <si>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</si>
  <si>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</si>
  <si>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</si>
  <si>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</si>
  <si>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</si>
  <si>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</si>
  <si>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</si>
  <si>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</si>
  <si>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</si>
  <si>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</si>
  <si>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</si>
  <si>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</si>
  <si>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</si>
  <si>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</si>
  <si>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</si>
  <si>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</si>
  <si>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</si>
  <si>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</si>
  <si>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</si>
  <si>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</si>
  <si>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</si>
  <si>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</si>
  <si>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</si>
  <si>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</si>
  <si>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</si>
  <si>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</si>
  <si>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</si>
  <si>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</si>
  <si>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</si>
  <si>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</si>
  <si>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</si>
  <si>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</si>
  <si>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</si>
  <si>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</si>
  <si>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</si>
  <si>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</si>
  <si>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</si>
  <si>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</si>
  <si>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</si>
  <si>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</si>
  <si>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</si>
  <si>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</si>
  <si>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</si>
  <si>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</si>
  <si>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</si>
  <si>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</si>
  <si>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</si>
  <si>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</si>
  <si>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</si>
  <si>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</si>
  <si>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</si>
  <si>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</si>
  <si>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</si>
  <si>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</si>
  <si>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</si>
  <si>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</si>
  <si>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</si>
  <si>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</si>
  <si>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</si>
  <si>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</si>
  <si>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</si>
  <si>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</si>
  <si>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</si>
  <si>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</si>
  <si>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</si>
  <si>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</si>
  <si>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</si>
  <si>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</si>
  <si>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</si>
  <si>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</si>
  <si>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</si>
  <si>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</si>
  <si>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</si>
  <si>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</si>
  <si>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</si>
  <si>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</si>
  <si>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</si>
  <si>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</si>
  <si>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</si>
  <si>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</si>
  <si>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</si>
  <si>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</si>
  <si>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</si>
  <si>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</si>
  <si>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</si>
  <si>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</si>
  <si>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</si>
  <si>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</si>
  <si>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</si>
  <si>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</si>
  <si>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</si>
  <si>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</si>
  <si>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</si>
  <si>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</si>
  <si>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</si>
  <si>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</si>
  <si>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</si>
  <si>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</si>
  <si>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</si>
  <si>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</si>
  <si>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</si>
  <si>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</si>
  <si>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</si>
  <si>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</si>
  <si>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</si>
  <si>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</si>
  <si>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</si>
  <si>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</si>
  <si>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</si>
  <si>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</si>
  <si>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</si>
  <si>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</si>
  <si>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</si>
  <si>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</si>
  <si>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</si>
  <si>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</si>
  <si>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</si>
  <si>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</si>
  <si>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</si>
  <si>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</si>
  <si>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</si>
  <si>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</si>
  <si>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</si>
  <si>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</si>
  <si>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</si>
  <si>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</si>
  <si>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</si>
  <si>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</si>
  <si>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</si>
  <si>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</si>
  <si>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</si>
  <si>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</si>
  <si>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</si>
  <si>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</si>
  <si>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</si>
  <si>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</si>
  <si>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</si>
  <si>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</si>
  <si>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</si>
  <si>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</si>
  <si>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</si>
  <si>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</si>
  <si>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</si>
  <si>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</si>
  <si>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</si>
  <si>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</si>
  <si>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</si>
  <si>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</si>
  <si>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</si>
  <si>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</si>
  <si>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</si>
  <si>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</si>
  <si>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</si>
  <si>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</si>
  <si>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</si>
  <si>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</si>
  <si>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</si>
  <si>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</si>
  <si>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</si>
  <si>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</si>
  <si>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</si>
  <si>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</si>
  <si>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</si>
  <si>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</si>
  <si>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</si>
  <si>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</si>
  <si>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</si>
  <si>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</si>
  <si>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</si>
  <si>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</si>
  <si>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</si>
  <si>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</si>
  <si>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</si>
  <si>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</si>
  <si>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</si>
  <si>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</si>
  <si>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</si>
  <si>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</si>
  <si>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</si>
  <si>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</si>
  <si>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</si>
  <si>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</si>
  <si>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</si>
  <si>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</si>
  <si>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</si>
  <si>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</si>
  <si>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</si>
  <si>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</si>
  <si>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</si>
  <si>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</si>
  <si>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</si>
  <si>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</si>
  <si>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</si>
  <si>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</si>
  <si>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</si>
  <si>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</si>
  <si>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</si>
  <si>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</si>
  <si>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</si>
  <si>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</si>
  <si>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</si>
  <si>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</si>
  <si>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</si>
  <si>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</si>
  <si>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</si>
  <si>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</si>
  <si>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</si>
  <si>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</si>
  <si>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</si>
  <si>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</si>
  <si>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</si>
  <si>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</si>
  <si>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</si>
  <si>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</si>
  <si>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</si>
  <si>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</si>
  <si>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</si>
  <si>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</si>
  <si>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</si>
  <si>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</si>
  <si>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</si>
  <si>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</si>
  <si>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</si>
  <si>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</si>
  <si>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</si>
  <si>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</si>
  <si>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</si>
  <si>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</si>
  <si>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</si>
  <si>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</si>
  <si>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</si>
  <si>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</si>
  <si>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</si>
  <si>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</si>
  <si>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</si>
  <si>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</si>
  <si>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</si>
  <si>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</si>
  <si>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</si>
  <si>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</si>
  <si>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</si>
  <si>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</si>
  <si>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</si>
  <si>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</si>
  <si>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</si>
  <si>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</si>
  <si>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</si>
  <si>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</si>
  <si>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</si>
  <si>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</si>
  <si>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</si>
  <si>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</si>
  <si>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</si>
  <si>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</si>
  <si>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</si>
  <si>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</si>
  <si>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</si>
  <si>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</si>
  <si>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</si>
  <si>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</si>
  <si>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</si>
  <si>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</si>
  <si>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</si>
  <si>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</si>
  <si>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</si>
  <si>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</si>
  <si>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</si>
  <si>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</si>
  <si>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</si>
  <si>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</si>
  <si>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</si>
  <si>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</si>
  <si>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</si>
  <si>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</si>
  <si>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</si>
  <si>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</si>
  <si>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</si>
  <si>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</si>
  <si>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</si>
  <si>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</si>
  <si>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</si>
  <si>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</si>
  <si>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</si>
  <si>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</si>
  <si>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</si>
  <si>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</si>
  <si>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</si>
  <si>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</si>
  <si>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</si>
  <si>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</si>
  <si>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</si>
  <si>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</si>
  <si>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</si>
  <si>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</si>
  <si>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</si>
  <si>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</si>
  <si>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</si>
  <si>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</si>
  <si>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</si>
  <si>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</si>
  <si>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</si>
  <si>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</si>
  <si>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</si>
  <si>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</si>
  <si>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</si>
  <si>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</si>
  <si>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</si>
  <si>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</si>
  <si>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</si>
  <si>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</si>
  <si>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</si>
  <si>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</si>
  <si>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</si>
  <si>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</si>
  <si>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</si>
  <si>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</si>
  <si>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</si>
  <si>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</si>
  <si>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</si>
  <si>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</si>
  <si>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</si>
  <si>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</si>
  <si>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</si>
  <si>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</si>
  <si>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</si>
  <si>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</si>
  <si>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</si>
  <si>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</si>
  <si>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</si>
  <si>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</si>
  <si>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</si>
  <si>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</si>
  <si>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</si>
  <si>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</si>
  <si>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</si>
  <si>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</si>
  <si>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</si>
  <si>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</si>
  <si>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</si>
  <si>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</si>
  <si>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</si>
  <si>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</si>
  <si>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</si>
  <si>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</si>
  <si>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</si>
  <si>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</si>
  <si>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</si>
  <si>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</si>
  <si>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</si>
  <si>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</si>
  <si>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</si>
  <si>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</si>
  <si>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</si>
  <si>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</si>
  <si>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</si>
  <si>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</si>
  <si>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</si>
  <si>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</si>
  <si>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</si>
  <si>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</si>
  <si>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</si>
  <si>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</si>
  <si>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</si>
  <si>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</si>
  <si>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</si>
  <si>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</si>
  <si>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</si>
  <si>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</si>
  <si>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</si>
  <si>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</si>
  <si>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</si>
  <si>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</si>
  <si>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</si>
  <si>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</si>
  <si>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</si>
  <si>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</si>
  <si>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</si>
  <si>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</si>
  <si>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</si>
  <si>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</si>
  <si>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</si>
  <si>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</si>
  <si>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</si>
  <si>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</si>
  <si>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</si>
  <si>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</si>
  <si>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</si>
  <si>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</si>
  <si>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</si>
  <si>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</si>
  <si>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</si>
  <si>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</si>
  <si>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</si>
  <si>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</si>
  <si>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</si>
  <si>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</si>
  <si>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</si>
  <si>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</si>
  <si>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</si>
  <si>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</si>
  <si>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</si>
  <si>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</si>
  <si>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</si>
  <si>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</si>
  <si>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</si>
  <si>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</si>
  <si>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</si>
  <si>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</si>
  <si>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</si>
  <si>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</si>
  <si>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</si>
  <si>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</si>
  <si>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</si>
  <si>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</si>
  <si>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</si>
  <si>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</si>
  <si>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</si>
  <si>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</si>
  <si>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</si>
  <si>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</si>
  <si>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</si>
  <si>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</si>
  <si>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</si>
  <si>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</si>
  <si>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</si>
  <si>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</si>
  <si>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</si>
  <si>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</si>
  <si>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</si>
  <si>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</si>
  <si>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</si>
  <si>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</si>
  <si>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</si>
  <si>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</si>
  <si>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</si>
  <si>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</si>
  <si>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</si>
  <si>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</si>
  <si>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</si>
  <si>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</si>
  <si>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</si>
  <si>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</si>
  <si>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</si>
  <si>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</si>
  <si>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</si>
  <si>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</si>
  <si>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</si>
  <si>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</si>
  <si>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</si>
  <si>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</si>
  <si>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</si>
  <si>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</si>
  <si>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</si>
  <si>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</si>
  <si>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</si>
  <si>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</si>
  <si>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</si>
  <si>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</si>
  <si>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</si>
  <si>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</si>
  <si>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</si>
  <si>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</si>
  <si>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</si>
  <si>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</si>
  <si>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</si>
  <si>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</si>
  <si>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</si>
  <si>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</si>
  <si>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</si>
  <si>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</si>
  <si>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</si>
  <si>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</si>
  <si>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</si>
  <si>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</si>
  <si>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</si>
  <si>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</si>
  <si>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</si>
  <si>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</si>
  <si>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</si>
  <si>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</si>
  <si>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</si>
  <si>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</si>
  <si>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</si>
  <si>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</si>
  <si>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</si>
  <si>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</si>
  <si>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</si>
  <si>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</si>
  <si>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</si>
  <si>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</si>
  <si>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</si>
  <si>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</si>
  <si>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</si>
  <si>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</si>
  <si>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</si>
  <si>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</si>
  <si>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</si>
  <si>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</si>
  <si>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</si>
  <si>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</si>
  <si>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</si>
  <si>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</si>
  <si>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</si>
  <si>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</si>
  <si>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</si>
  <si>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</si>
  <si>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</si>
  <si>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</si>
  <si>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</si>
  <si>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</si>
  <si>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</si>
  <si>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</si>
  <si>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</si>
  <si>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</si>
  <si>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</si>
  <si>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</si>
  <si>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</si>
  <si>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</si>
  <si>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</si>
  <si>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</si>
  <si>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</si>
  <si>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</si>
  <si>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</si>
  <si>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</si>
  <si>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</si>
  <si>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</si>
  <si>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</si>
  <si>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</si>
  <si>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</si>
  <si>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</si>
  <si>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</si>
  <si>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</si>
  <si>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</si>
  <si>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</si>
  <si>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</si>
  <si>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</si>
  <si>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</si>
  <si>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</si>
  <si>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</si>
  <si>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</si>
  <si>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</si>
  <si>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</si>
  <si>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</si>
  <si>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</si>
  <si>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</si>
  <si>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</si>
  <si>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</si>
  <si>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</si>
  <si>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</si>
  <si>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</si>
  <si>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</si>
  <si>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</si>
  <si>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</si>
  <si>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</si>
  <si>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</si>
  <si>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</si>
  <si>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</si>
  <si>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</si>
  <si>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</si>
  <si>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</si>
  <si>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</si>
  <si>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</si>
  <si>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</si>
  <si>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</si>
  <si>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</si>
  <si>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</si>
  <si>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</si>
  <si>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</si>
  <si>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</si>
  <si>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</si>
  <si>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</si>
  <si>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</si>
  <si>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</si>
  <si>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</si>
  <si>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</si>
  <si>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</si>
  <si>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</si>
  <si>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</si>
  <si>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</si>
  <si>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</si>
  <si>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</si>
  <si>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</si>
  <si>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</si>
  <si>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</si>
  <si>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</si>
  <si>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</si>
  <si>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</si>
  <si>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</si>
  <si>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</si>
  <si>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</si>
  <si>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</si>
  <si>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</si>
  <si>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</si>
  <si>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</si>
  <si>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</si>
  <si>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</si>
  <si>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</si>
  <si>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</si>
  <si>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</si>
  <si>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</si>
  <si>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</si>
  <si>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</si>
  <si>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</si>
  <si>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</si>
  <si>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</si>
  <si>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</si>
  <si>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</si>
  <si>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</si>
  <si>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</si>
  <si>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</si>
  <si>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</si>
  <si>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</si>
  <si>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</si>
  <si>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</si>
  <si>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</si>
  <si>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</si>
  <si>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</si>
  <si>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</si>
  <si>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</si>
  <si>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</si>
  <si>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</si>
  <si>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</si>
  <si>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</si>
  <si>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</si>
  <si>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</si>
  <si>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</si>
  <si>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</si>
  <si>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</si>
  <si>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</si>
  <si>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</si>
  <si>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</si>
  <si>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</si>
  <si>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</si>
  <si>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</si>
  <si>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</si>
  <si>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</si>
  <si>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</si>
  <si>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</si>
  <si>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</si>
  <si>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</si>
  <si>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</si>
  <si>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</si>
  <si>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</si>
  <si>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</si>
  <si>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</si>
  <si>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</si>
  <si>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</si>
  <si>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</si>
  <si>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</si>
  <si>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</si>
  <si>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</si>
  <si>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</si>
  <si>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</si>
  <si>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</si>
  <si>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</si>
  <si>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</si>
  <si>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</si>
  <si>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</si>
  <si>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</si>
  <si>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</si>
  <si>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</si>
  <si>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</si>
  <si>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</si>
  <si>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</si>
  <si>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</si>
  <si>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</si>
  <si>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</si>
  <si>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</si>
  <si>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</si>
  <si>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</si>
  <si>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</si>
  <si>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</si>
  <si>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</si>
  <si>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</si>
  <si>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</si>
  <si>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</si>
  <si>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</si>
  <si>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</si>
  <si>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</si>
  <si>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</si>
  <si>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</si>
  <si>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</si>
  <si>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</si>
  <si>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</si>
  <si>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</si>
  <si>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</si>
  <si>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</si>
  <si>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</si>
  <si>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</si>
  <si>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</si>
  <si>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</si>
  <si>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</si>
  <si>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</si>
  <si>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</si>
  <si>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</si>
  <si>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</si>
  <si>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</si>
  <si>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</si>
  <si>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</si>
  <si>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</si>
  <si>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</si>
  <si>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</si>
  <si>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</si>
  <si>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</si>
  <si>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</si>
  <si>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</si>
  <si>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</si>
  <si>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</si>
  <si>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</si>
  <si>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</si>
  <si>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</si>
  <si>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</si>
  <si>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</si>
  <si>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</si>
  <si>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</si>
  <si>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</si>
  <si>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</si>
  <si>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</si>
  <si>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</si>
  <si>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</si>
  <si>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</si>
  <si>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</si>
  <si>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</si>
  <si>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</si>
  <si>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</si>
  <si>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</si>
  <si>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</si>
  <si>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</si>
  <si>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</si>
  <si>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</si>
  <si>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</si>
  <si>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</si>
  <si>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</si>
  <si>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</si>
  <si>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</si>
  <si>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</si>
  <si>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</si>
  <si>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</si>
  <si>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</si>
  <si>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</si>
  <si>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</si>
  <si>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</si>
  <si>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</si>
  <si>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</si>
  <si>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</si>
  <si>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</si>
  <si>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</si>
  <si>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</si>
  <si>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</si>
  <si>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</si>
  <si>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</si>
  <si>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</si>
  <si>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</si>
  <si>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</si>
  <si>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</si>
  <si>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</si>
  <si>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</si>
  <si>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</si>
  <si>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</si>
  <si>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</si>
  <si>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</si>
  <si>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</si>
  <si>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</si>
  <si>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</si>
  <si>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</si>
  <si>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</si>
  <si>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</si>
  <si>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</si>
  <si>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</si>
  <si>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</si>
  <si>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</si>
  <si>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</si>
  <si>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</si>
  <si>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</si>
  <si>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</si>
  <si>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</si>
  <si>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</si>
  <si>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</si>
  <si>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</si>
  <si>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</si>
  <si>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</si>
  <si>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</si>
  <si>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</si>
  <si>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</si>
  <si>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</si>
  <si>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</si>
  <si>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</si>
  <si>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</si>
  <si>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</si>
  <si>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</si>
  <si>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</si>
  <si>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</si>
  <si>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</si>
  <si>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</si>
  <si>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</si>
  <si>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</si>
  <si>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</si>
  <si>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</si>
  <si>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</si>
  <si>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</si>
  <si>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</si>
  <si>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</si>
  <si>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</si>
  <si>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</si>
  <si>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</si>
  <si>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</si>
  <si>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</si>
  <si>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</si>
  <si>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</si>
  <si>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</si>
  <si>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</si>
  <si>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</si>
  <si>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</si>
  <si>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</si>
  <si>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</si>
  <si>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</si>
  <si>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</si>
  <si>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</si>
  <si>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</si>
  <si>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</si>
  <si>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</si>
  <si>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</si>
  <si>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</si>
  <si>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</si>
  <si>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</si>
  <si>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</si>
  <si>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</si>
  <si>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</si>
  <si>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</si>
  <si>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</si>
  <si>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</si>
  <si>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</si>
  <si>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</si>
  <si>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</si>
  <si>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</si>
  <si>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</si>
  <si>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</si>
  <si>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</si>
  <si>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</si>
  <si>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</si>
  <si>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</si>
  <si>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</si>
  <si>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</si>
  <si>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</si>
  <si>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</si>
  <si>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</si>
  <si>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</si>
  <si>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</si>
  <si>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</si>
  <si>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</si>
  <si>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</si>
  <si>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</si>
  <si>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</si>
  <si>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</si>
  <si>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</si>
  <si>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</si>
  <si>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</si>
  <si>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</si>
  <si>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</si>
  <si>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</si>
  <si>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</si>
  <si>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</si>
  <si>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</si>
  <si>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</si>
  <si>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</si>
  <si>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</si>
  <si>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</si>
  <si>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</si>
  <si>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</si>
  <si>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</si>
  <si>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</si>
  <si>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</si>
  <si>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</si>
  <si>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</si>
  <si>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</si>
  <si>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</si>
  <si>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</si>
  <si>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</si>
  <si>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</si>
  <si>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</si>
  <si>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</si>
  <si>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</si>
  <si>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</si>
  <si>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</si>
  <si>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</si>
  <si>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</si>
  <si>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</si>
  <si>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</si>
  <si>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</si>
  <si>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</si>
  <si>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</si>
  <si>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</si>
  <si>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</si>
  <si>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</si>
  <si>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</si>
  <si>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</si>
  <si>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</si>
  <si>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</si>
  <si>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</si>
  <si>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</si>
  <si>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</si>
  <si>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</si>
  <si>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</si>
  <si>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</si>
  <si>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</si>
  <si>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</si>
  <si>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</si>
  <si>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</si>
  <si>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</si>
  <si>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</si>
  <si>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</si>
  <si>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</si>
  <si>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</si>
  <si>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</si>
  <si>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</si>
  <si>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</si>
  <si>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</si>
  <si>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</si>
  <si>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</si>
  <si>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</si>
  <si>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</si>
  <si>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</si>
  <si>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</si>
  <si>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</si>
  <si>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</si>
  <si>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</si>
  <si>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</si>
  <si>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</si>
  <si>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</si>
  <si>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</si>
  <si>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</si>
  <si>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</si>
  <si>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</si>
  <si>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</si>
  <si>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</si>
  <si>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</si>
  <si>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</si>
  <si>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</si>
  <si>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</si>
  <si>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</si>
  <si>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</si>
  <si>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</si>
  <si>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</si>
  <si>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</si>
  <si>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</si>
  <si>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</si>
  <si>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</si>
  <si>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</si>
  <si>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</si>
  <si>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</si>
  <si>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</si>
  <si>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</si>
  <si>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</si>
  <si>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</si>
  <si>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</si>
  <si>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</si>
  <si>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</si>
  <si>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</si>
  <si>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</si>
  <si>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</si>
  <si>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</si>
  <si>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</si>
  <si>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</si>
  <si>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</si>
  <si>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</si>
  <si>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</si>
  <si>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</si>
  <si>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</si>
  <si>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</si>
  <si>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</si>
  <si>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</si>
  <si>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</si>
  <si>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</si>
  <si>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</si>
  <si>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</si>
  <si>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</si>
  <si>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</si>
  <si>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</si>
  <si>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</si>
  <si>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</si>
  <si>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</si>
  <si>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</si>
  <si>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</si>
  <si>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</si>
  <si>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</si>
  <si>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</si>
  <si>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</si>
  <si>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</si>
  <si>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</si>
  <si>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</si>
  <si>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</si>
  <si>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</si>
  <si>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</si>
  <si>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</si>
  <si>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</si>
  <si>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</si>
  <si>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</si>
  <si>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</si>
  <si>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</si>
  <si>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</si>
  <si>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</si>
  <si>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</si>
  <si>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</si>
  <si>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</si>
  <si>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</si>
  <si>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</si>
  <si>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</si>
  <si>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</si>
  <si>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</si>
  <si>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</si>
  <si>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</si>
  <si>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</si>
  <si>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</si>
  <si>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</si>
  <si>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</si>
  <si>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</si>
  <si>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</si>
  <si>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</si>
  <si>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</si>
  <si>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</si>
  <si>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</si>
  <si>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</si>
  <si>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</si>
  <si>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</si>
  <si>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</si>
  <si>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</si>
  <si>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</si>
  <si>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</si>
  <si>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</si>
  <si>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</si>
  <si>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</si>
  <si>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</si>
  <si>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</si>
  <si>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</si>
  <si>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</si>
  <si>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</si>
  <si>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</si>
  <si>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</si>
  <si>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</si>
  <si>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</si>
  <si>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</si>
  <si>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</si>
  <si>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</si>
  <si>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</si>
  <si>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</si>
  <si>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</si>
  <si>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</si>
  <si>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</si>
  <si>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</si>
  <si>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</si>
  <si>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</si>
  <si>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</si>
  <si>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</si>
  <si>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</si>
  <si>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</si>
  <si>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</si>
  <si>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</si>
  <si>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</si>
  <si>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</si>
  <si>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</si>
  <si>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</si>
  <si>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</si>
  <si>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</si>
  <si>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</si>
  <si>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</si>
  <si>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</si>
  <si>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</si>
  <si>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</si>
  <si>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</si>
  <si>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</si>
  <si>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</si>
  <si>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</si>
  <si>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</si>
  <si>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</si>
  <si>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</si>
  <si>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</si>
  <si>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</si>
  <si>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</si>
  <si>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</si>
  <si>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</si>
  <si>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</si>
  <si>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</si>
  <si>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</si>
  <si>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</si>
  <si>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</si>
  <si>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</si>
  <si>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</si>
  <si>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</si>
  <si>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</si>
  <si>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</si>
  <si>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</si>
  <si>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</si>
  <si>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</si>
  <si>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</si>
  <si>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</si>
  <si>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</si>
  <si>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</si>
  <si>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</si>
  <si>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</si>
  <si>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</si>
  <si>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</si>
  <si>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</si>
  <si>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</si>
  <si>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</si>
  <si>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</si>
  <si>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</si>
  <si>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</si>
  <si>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</si>
  <si>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</si>
  <si>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</si>
  <si>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</si>
  <si>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</si>
  <si>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</si>
  <si>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</si>
  <si>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</si>
  <si>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</si>
  <si>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</si>
  <si>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</si>
  <si>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</si>
  <si>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</si>
  <si>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</si>
  <si>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</si>
  <si>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</si>
  <si>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</si>
  <si>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</si>
  <si>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</si>
  <si>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</si>
  <si>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</si>
  <si>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</si>
  <si>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</si>
  <si>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</si>
  <si>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</si>
  <si>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</si>
  <si>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</si>
  <si>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</si>
  <si>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</si>
  <si>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</si>
  <si>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</si>
  <si>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</si>
  <si>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</si>
  <si>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</si>
  <si>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</si>
  <si>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</si>
  <si>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</si>
  <si>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</si>
  <si>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</si>
  <si>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</si>
  <si>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</si>
  <si>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</si>
  <si>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</si>
  <si>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</si>
  <si>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</si>
  <si>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</si>
  <si>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</si>
  <si>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</si>
  <si>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</si>
  <si>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</si>
  <si>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</si>
  <si>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</si>
  <si>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</si>
  <si>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</si>
  <si>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</si>
  <si>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</si>
  <si>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</si>
  <si>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</si>
  <si>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</si>
  <si>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</si>
  <si>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</si>
  <si>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</si>
  <si>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</si>
  <si>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</si>
  <si>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</si>
  <si>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</si>
  <si>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</si>
  <si>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</si>
  <si>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</si>
  <si>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</si>
  <si>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</si>
  <si>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</si>
  <si>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</si>
  <si>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</si>
  <si>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</si>
  <si>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</si>
  <si>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</si>
  <si>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</si>
  <si>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</si>
  <si>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</si>
  <si>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</si>
  <si>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</si>
  <si>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</si>
  <si>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</si>
  <si>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</si>
  <si>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</si>
  <si>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</si>
  <si>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</si>
  <si>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</si>
  <si>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</si>
  <si>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</si>
  <si>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</si>
  <si>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</si>
  <si>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</si>
  <si>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</si>
  <si>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</si>
  <si>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</si>
  <si>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</si>
  <si>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</si>
  <si>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</si>
  <si>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</si>
  <si>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</si>
  <si>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</si>
  <si>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</si>
  <si>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</si>
  <si>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</si>
  <si>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</si>
  <si>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</si>
  <si>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</si>
  <si>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</si>
  <si>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</si>
  <si>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</si>
  <si>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</si>
  <si>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</si>
  <si>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</si>
  <si>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</si>
  <si>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</si>
  <si>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</si>
  <si>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</si>
  <si>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</si>
  <si>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</si>
  <si>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</si>
  <si>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</si>
  <si>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</si>
  <si>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</si>
  <si>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</si>
  <si>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</si>
  <si>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</si>
  <si>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</si>
  <si>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</si>
  <si>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</si>
  <si>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</si>
  <si>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</si>
  <si>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</si>
  <si>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</si>
  <si>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</si>
  <si>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</si>
  <si>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</si>
  <si>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</si>
  <si>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</si>
  <si>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</si>
  <si>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</si>
  <si>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</si>
  <si>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</si>
  <si>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</si>
  <si>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</si>
  <si>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</si>
  <si>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</si>
  <si>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</si>
  <si>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</si>
  <si>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</si>
  <si>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</si>
  <si>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</si>
  <si>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</si>
  <si>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</si>
  <si>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</si>
  <si>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</si>
  <si>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</si>
  <si>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</si>
  <si>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</si>
  <si>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</si>
  <si>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</si>
  <si>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</si>
  <si>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</si>
  <si>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</si>
  <si>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</si>
  <si>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</si>
  <si>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</si>
  <si>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</si>
  <si>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</si>
  <si>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</si>
  <si>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</si>
  <si>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</si>
  <si>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</si>
  <si>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</si>
  <si>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</si>
  <si>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</si>
  <si>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</si>
  <si>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</si>
  <si>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</si>
  <si>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</si>
  <si>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</si>
  <si>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</si>
  <si>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</si>
  <si>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</si>
  <si>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</si>
  <si>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</si>
  <si>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</si>
  <si>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</si>
  <si>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</si>
  <si>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</si>
  <si>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</si>
  <si>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</si>
  <si>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</si>
  <si>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</si>
  <si>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</si>
  <si>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</si>
  <si>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</si>
  <si>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</si>
  <si>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</si>
  <si>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</si>
  <si>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</si>
  <si>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</si>
  <si>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</si>
  <si>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</si>
  <si>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</si>
  <si>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</si>
  <si>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</si>
  <si>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</si>
  <si>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</si>
  <si>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</si>
  <si>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</si>
  <si>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</si>
  <si>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</si>
  <si>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</si>
  <si>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</si>
  <si>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</si>
  <si>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</si>
  <si>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</si>
  <si>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</si>
  <si>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</si>
  <si>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</si>
  <si>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</si>
  <si>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</si>
  <si>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</si>
  <si>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</si>
  <si>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</si>
  <si>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</si>
  <si>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</si>
  <si>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</si>
  <si>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</si>
  <si>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</si>
  <si>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</si>
  <si>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</si>
  <si>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</si>
  <si>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</si>
  <si>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</si>
  <si>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</si>
  <si>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</si>
  <si>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</si>
  <si>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</si>
  <si>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</si>
  <si>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</si>
  <si>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</si>
  <si>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</si>
  <si>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</si>
  <si>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</si>
  <si>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</si>
  <si>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</si>
  <si>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</si>
  <si>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</si>
  <si>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</si>
  <si>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</si>
  <si>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</si>
  <si>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</si>
  <si>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</si>
  <si>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</si>
  <si>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</si>
  <si>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</si>
  <si>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</si>
  <si>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</si>
  <si>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</si>
  <si>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</si>
  <si>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</si>
  <si>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</si>
  <si>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</si>
  <si>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</si>
  <si>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</si>
  <si>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</si>
  <si>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</si>
  <si>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</si>
  <si>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</si>
  <si>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</si>
  <si>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</si>
  <si>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</si>
  <si>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</si>
  <si>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</si>
  <si>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</si>
  <si>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</si>
  <si>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</si>
  <si>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</si>
  <si>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</si>
  <si>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</si>
  <si>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</si>
  <si>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</si>
  <si>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</si>
  <si>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</si>
  <si>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</si>
  <si>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</si>
  <si>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</si>
  <si>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</si>
  <si>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</si>
  <si>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</si>
  <si>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</si>
  <si>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</si>
  <si>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</si>
  <si>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</si>
  <si>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</si>
  <si>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</si>
  <si>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</si>
  <si>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</si>
  <si>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</si>
  <si>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</si>
  <si>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</si>
  <si>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</si>
  <si>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</si>
  <si>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</si>
  <si>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</si>
  <si>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</si>
  <si>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</si>
  <si>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</si>
  <si>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</si>
  <si>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</si>
  <si>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</si>
  <si>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</si>
  <si>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</si>
  <si>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</si>
  <si>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</si>
  <si>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</si>
  <si>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</si>
  <si>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</si>
  <si>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</si>
  <si>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</si>
  <si>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</si>
  <si>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</si>
  <si>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</si>
  <si>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</si>
  <si>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</si>
  <si>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</si>
  <si>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</si>
  <si>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</si>
  <si>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</si>
  <si>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</si>
  <si>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</si>
  <si>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</si>
  <si>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</si>
  <si>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</si>
  <si>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</si>
  <si>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</si>
  <si>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</si>
  <si>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</si>
  <si>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</si>
  <si>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</si>
  <si>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</si>
  <si>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</si>
  <si>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</si>
  <si>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</si>
  <si>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</si>
  <si>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</si>
  <si>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</si>
  <si>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</si>
  <si>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</si>
  <si>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</si>
  <si>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</si>
  <si>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</si>
  <si>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</si>
  <si>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</si>
  <si>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</si>
  <si>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</si>
  <si>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</si>
  <si>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</si>
  <si>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</si>
  <si>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</si>
  <si>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</si>
  <si>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</si>
  <si>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</si>
  <si>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</si>
  <si>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</si>
  <si>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</si>
  <si>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</si>
  <si>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</si>
  <si>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</si>
  <si>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</si>
  <si>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</si>
  <si>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</si>
  <si>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</si>
  <si>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</si>
  <si>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</si>
  <si>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</si>
  <si>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</si>
  <si>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</si>
  <si>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</si>
  <si>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</si>
  <si>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</si>
  <si>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</si>
  <si>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</si>
  <si>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</si>
  <si>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</si>
  <si>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</si>
  <si>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</si>
  <si>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</si>
  <si>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</si>
  <si>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</si>
  <si>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</si>
  <si>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</si>
  <si>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</si>
  <si>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</si>
  <si>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</si>
  <si>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</si>
  <si>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</si>
  <si>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</si>
  <si>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</si>
  <si>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</si>
  <si>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</si>
  <si>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</si>
  <si>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</si>
  <si>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</si>
  <si>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</si>
  <si>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</si>
  <si>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</si>
  <si>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</si>
  <si>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</si>
  <si>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</si>
  <si>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</si>
  <si>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</si>
  <si>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</si>
  <si>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</si>
  <si>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</si>
  <si>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</si>
  <si>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</si>
  <si>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</si>
  <si>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</si>
  <si>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</si>
  <si>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</si>
  <si>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</si>
  <si>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</si>
  <si>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</si>
  <si>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</si>
  <si>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</si>
  <si>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</si>
  <si>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</si>
  <si>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</si>
  <si>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</si>
  <si>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</si>
  <si>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</si>
  <si>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</si>
  <si>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</si>
  <si>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</si>
  <si>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</si>
  <si>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</si>
  <si>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</si>
  <si>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</si>
  <si>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</si>
  <si>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</si>
  <si>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</si>
  <si>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</si>
  <si>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</si>
  <si>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</si>
  <si>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</si>
  <si>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</si>
  <si>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</si>
  <si>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</si>
  <si>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</si>
  <si>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</si>
  <si>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</si>
  <si>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</si>
  <si>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</si>
  <si>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</si>
  <si>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</si>
  <si>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</si>
  <si>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</si>
  <si>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</si>
  <si>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</si>
  <si>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</si>
  <si>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</si>
  <si>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</si>
  <si>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</si>
  <si>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</si>
  <si>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</si>
  <si>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</si>
  <si>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</si>
  <si>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</si>
  <si>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</si>
  <si>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</si>
  <si>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</si>
  <si>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</si>
  <si>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</si>
  <si>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</si>
  <si>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</si>
  <si>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</si>
  <si>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</si>
  <si>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</si>
  <si>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</si>
  <si>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</si>
  <si>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</si>
  <si>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</si>
  <si>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</si>
  <si>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</si>
  <si>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</si>
  <si>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</si>
  <si>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</si>
  <si>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</si>
  <si>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</si>
  <si>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</si>
  <si>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</si>
  <si>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</si>
  <si>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</si>
  <si>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</si>
  <si>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</si>
  <si>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</si>
  <si>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</si>
  <si>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</si>
  <si>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</si>
  <si>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</si>
  <si>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</si>
  <si>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</si>
  <si>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</si>
  <si>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</si>
  <si>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</si>
  <si>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</si>
  <si>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</si>
  <si>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</si>
  <si>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</si>
  <si>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</si>
  <si>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</si>
  <si>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</si>
  <si>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</si>
  <si>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</si>
  <si>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</si>
  <si>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</si>
  <si>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</si>
  <si>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</si>
  <si>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</si>
  <si>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</si>
  <si>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</si>
  <si>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</si>
  <si>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</si>
  <si>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</si>
  <si>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</si>
  <si>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</si>
  <si>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</si>
  <si>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</si>
  <si>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</si>
  <si>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</si>
  <si>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</si>
  <si>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</si>
  <si>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</si>
  <si>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</si>
  <si>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</si>
  <si>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</si>
  <si>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</si>
  <si>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</si>
  <si>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</si>
  <si>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</si>
  <si>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</si>
  <si>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</si>
  <si>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</si>
  <si>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</si>
  <si>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</si>
  <si>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</si>
  <si>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</si>
  <si>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</si>
  <si>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</si>
  <si>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</si>
  <si>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</si>
  <si>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</si>
  <si>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</si>
  <si>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</si>
  <si>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</si>
  <si>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</si>
  <si>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</si>
  <si>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</si>
  <si>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</si>
  <si>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</si>
  <si>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</si>
  <si>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</si>
  <si>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</si>
  <si>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</si>
  <si>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</si>
  <si>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</si>
  <si>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</si>
  <si>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</si>
  <si>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</si>
  <si>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</si>
  <si>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</si>
  <si>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</si>
  <si>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</si>
  <si>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</si>
  <si>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</si>
  <si>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</si>
  <si>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</si>
  <si>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</si>
  <si>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</si>
  <si>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</si>
  <si>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</si>
  <si>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</si>
  <si>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</si>
  <si>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</si>
  <si>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</si>
  <si>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</si>
  <si>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</si>
  <si>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</si>
  <si>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</si>
  <si>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</si>
  <si>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</si>
  <si>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</si>
  <si>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</si>
  <si>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</si>
  <si>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</si>
  <si>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</si>
  <si>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</si>
  <si>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</si>
  <si>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</si>
  <si>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</si>
  <si>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</si>
  <si>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</si>
  <si>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</si>
  <si>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</si>
  <si>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</si>
  <si>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</si>
  <si>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</si>
  <si>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</si>
  <si>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</si>
  <si>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</si>
  <si>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</si>
  <si>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</si>
  <si>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</si>
  <si>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</si>
  <si>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</si>
  <si>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</si>
  <si>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</si>
  <si>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</si>
  <si>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</si>
  <si>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</si>
  <si>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</si>
  <si>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</si>
  <si>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</si>
  <si>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</si>
  <si>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</si>
  <si>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</si>
  <si>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</si>
  <si>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</si>
  <si>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</si>
  <si>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</si>
  <si>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</si>
  <si>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</si>
  <si>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</si>
  <si>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</si>
  <si>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</si>
  <si>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</si>
  <si>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</si>
  <si>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</si>
  <si>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</si>
  <si>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</si>
  <si>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</si>
  <si>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</si>
  <si>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</si>
  <si>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</si>
  <si>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</si>
  <si>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</si>
  <si>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</si>
  <si>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</si>
  <si>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</si>
  <si>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</si>
  <si>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</si>
  <si>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</si>
  <si>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</si>
  <si>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</si>
  <si>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</si>
  <si>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</si>
  <si>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</si>
  <si>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</si>
  <si>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</si>
  <si>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</si>
  <si>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</si>
  <si>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</si>
  <si>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</si>
  <si>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</si>
  <si>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</si>
  <si>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</si>
  <si>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</si>
  <si>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</si>
  <si>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</si>
  <si>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</si>
  <si>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</si>
  <si>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</si>
  <si>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</si>
  <si>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</si>
  <si>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</si>
  <si>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</si>
  <si>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</si>
  <si>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</si>
  <si>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</si>
  <si>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</si>
  <si>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</si>
  <si>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</si>
  <si>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</si>
  <si>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</si>
  <si>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</si>
  <si>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</si>
  <si>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</si>
  <si>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</si>
  <si>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</si>
  <si>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</si>
  <si>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</si>
  <si>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</si>
  <si>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</si>
  <si>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</si>
  <si>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</si>
  <si>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</si>
  <si>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</si>
  <si>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</si>
  <si>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</si>
  <si>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</si>
  <si>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</si>
  <si>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</si>
  <si>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</si>
  <si>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</si>
  <si>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</si>
  <si>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</si>
  <si>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</si>
  <si>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</si>
  <si>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</si>
  <si>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</si>
  <si>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</si>
  <si>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</si>
  <si>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</si>
  <si>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</si>
  <si>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</si>
  <si>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</si>
  <si>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</si>
  <si>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</si>
  <si>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</si>
  <si>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</si>
  <si>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</si>
  <si>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</si>
  <si>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</si>
  <si>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</si>
  <si>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</si>
  <si>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</si>
  <si>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</si>
  <si>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</si>
  <si>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</si>
  <si>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</si>
  <si>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</si>
  <si>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</si>
  <si>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</si>
  <si>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</si>
  <si>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</si>
  <si>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</si>
  <si>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</si>
  <si>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</si>
  <si>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</si>
  <si>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</si>
  <si>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</si>
  <si>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</si>
  <si>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</si>
  <si>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</si>
  <si>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</si>
  <si>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</si>
  <si>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</si>
  <si>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</si>
  <si>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</si>
  <si>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</si>
  <si>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</si>
  <si>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</si>
  <si>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</si>
  <si>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</si>
  <si>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</si>
  <si>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</si>
  <si>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</si>
  <si>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</si>
  <si>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</si>
  <si>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</si>
  <si>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</si>
  <si>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</si>
  <si>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</si>
  <si>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</si>
  <si>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</si>
  <si>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</si>
  <si>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</si>
  <si>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</si>
  <si>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</si>
  <si>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</si>
  <si>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</si>
  <si>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</si>
  <si>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</si>
  <si>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</si>
  <si>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</si>
  <si>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</si>
  <si>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</si>
  <si>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</si>
  <si>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</si>
  <si>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</si>
  <si>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</si>
  <si>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</si>
  <si>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</si>
  <si>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</si>
  <si>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</si>
  <si>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</si>
  <si>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</si>
  <si>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</si>
  <si>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</si>
  <si>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</si>
  <si>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</si>
  <si>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</si>
  <si>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</si>
  <si>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</si>
  <si>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</si>
  <si>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</si>
  <si>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</si>
  <si>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</si>
  <si>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</si>
  <si>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</si>
  <si>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</si>
  <si>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</si>
  <si>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</si>
  <si>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</si>
  <si>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</si>
  <si>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</si>
  <si>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</si>
  <si>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</si>
  <si>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</si>
  <si>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</si>
  <si>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</si>
  <si>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</si>
  <si>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</si>
  <si>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</si>
  <si>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</si>
  <si>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</si>
  <si>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</si>
  <si>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</si>
  <si>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</si>
  <si>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</si>
  <si>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</si>
  <si>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</si>
  <si>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</si>
  <si>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</si>
  <si>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</si>
  <si>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</si>
  <si>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</si>
  <si>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</si>
  <si>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</si>
  <si>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</si>
  <si>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</si>
  <si>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</si>
  <si>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</si>
  <si>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</si>
  <si>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</si>
  <si>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</si>
  <si>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</si>
  <si>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</si>
  <si>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</si>
  <si>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</si>
  <si>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</si>
  <si>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</si>
  <si>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</si>
  <si>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</si>
  <si>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</si>
  <si>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</si>
  <si>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</si>
  <si>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</si>
  <si>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</si>
  <si>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</si>
  <si>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</si>
  <si>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</si>
  <si>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</si>
  <si>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</si>
  <si>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</si>
  <si>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</si>
  <si>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</si>
  <si>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</si>
  <si>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</si>
  <si>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</si>
  <si>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</si>
  <si>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</si>
  <si>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</si>
  <si>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</si>
  <si>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</si>
  <si>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</si>
  <si>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</si>
  <si>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</si>
  <si>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</si>
  <si>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</si>
  <si>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</si>
  <si>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</si>
  <si>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</si>
  <si>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</si>
  <si>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</si>
  <si>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</si>
  <si>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</si>
  <si>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</si>
  <si>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</si>
  <si>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</si>
  <si>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</si>
  <si>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</si>
  <si>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</si>
  <si>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</si>
  <si>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</si>
  <si>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</si>
  <si>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</si>
  <si>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</si>
  <si>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</si>
  <si>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</si>
  <si>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</si>
  <si>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</si>
  <si>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</si>
  <si>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</si>
  <si>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</si>
  <si>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</si>
  <si>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</si>
  <si>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</si>
  <si>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</si>
  <si>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</si>
  <si>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</si>
  <si>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</si>
  <si>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</si>
  <si>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</si>
  <si>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</si>
  <si>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</si>
  <si>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</si>
  <si>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</si>
  <si>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</si>
  <si>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</si>
  <si>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</si>
  <si>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</si>
  <si>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</si>
  <si>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</si>
  <si>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</si>
  <si>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</si>
  <si>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</si>
  <si>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</si>
  <si>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</si>
  <si>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</si>
  <si>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</si>
  <si>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</si>
  <si>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</si>
  <si>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</si>
  <si>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</si>
  <si>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</si>
  <si>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</si>
  <si>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</si>
  <si>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</si>
  <si>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</si>
  <si>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</si>
  <si>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</si>
  <si>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</si>
  <si>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</si>
  <si>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</si>
  <si>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</si>
  <si>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</si>
  <si>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</si>
  <si>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</si>
  <si>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</si>
  <si>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</si>
  <si>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</si>
  <si>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</si>
  <si>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</si>
  <si>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</si>
  <si>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</si>
  <si>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</si>
  <si>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</si>
  <si>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</si>
  <si>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</si>
  <si>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</si>
  <si>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</si>
  <si>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</si>
  <si>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</si>
  <si>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</si>
  <si>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</si>
  <si>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</si>
  <si>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</si>
  <si>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</si>
  <si>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</si>
  <si>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</si>
  <si>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</si>
  <si>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</si>
  <si>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</si>
  <si>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</si>
  <si>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</si>
  <si>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</si>
  <si>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</si>
  <si>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</si>
  <si>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</si>
  <si>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</si>
  <si>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</si>
  <si>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</si>
  <si>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</si>
  <si>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</si>
  <si>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</si>
  <si>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</si>
  <si>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</si>
  <si>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</si>
  <si>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</si>
  <si>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</si>
  <si>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</si>
  <si>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</si>
  <si>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</si>
  <si>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</si>
  <si>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</si>
  <si>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</si>
  <si>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</si>
  <si>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</si>
  <si>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</si>
  <si>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</si>
  <si>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</si>
  <si>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</si>
  <si>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</si>
  <si>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</si>
  <si>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</si>
  <si>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</si>
  <si>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</si>
  <si>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</si>
  <si>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</si>
  <si>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</si>
  <si>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</si>
  <si>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</si>
  <si>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</si>
  <si>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</si>
  <si>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</si>
  <si>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</si>
  <si>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</si>
  <si>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</si>
  <si>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</si>
  <si>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</si>
  <si>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</si>
  <si>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</si>
  <si>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</si>
  <si>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</si>
  <si>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</si>
  <si>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</si>
  <si>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</si>
  <si>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</si>
  <si>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</si>
  <si>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</si>
  <si>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</si>
  <si>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</si>
  <si>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</si>
  <si>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</si>
  <si>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</si>
  <si>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</si>
  <si>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</si>
  <si>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</si>
  <si>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</si>
  <si>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</si>
  <si>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</si>
  <si>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</si>
  <si>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</si>
  <si>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</si>
  <si>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</si>
  <si>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</si>
  <si>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</si>
  <si>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</si>
  <si>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</si>
  <si>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</si>
  <si>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</si>
  <si>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</si>
  <si>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</si>
  <si>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</si>
  <si>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</si>
  <si>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</si>
  <si>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</si>
  <si>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</si>
  <si>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</si>
  <si>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</si>
  <si>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</si>
  <si>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</si>
  <si>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</si>
  <si>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</si>
  <si>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</si>
  <si>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</si>
  <si>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</si>
  <si>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</si>
  <si>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</si>
  <si>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</si>
  <si>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</si>
  <si>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</si>
  <si>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</si>
  <si>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</si>
  <si>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</si>
  <si>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</si>
  <si>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</si>
  <si>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</si>
  <si>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</si>
  <si>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</si>
  <si>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</si>
  <si>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</si>
  <si>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</si>
  <si>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</si>
  <si>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</si>
  <si>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</si>
  <si>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</si>
  <si>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</si>
  <si>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</si>
  <si>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</si>
  <si>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</si>
  <si>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</si>
  <si>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</si>
  <si>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</si>
  <si>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</si>
  <si>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</si>
  <si>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</si>
  <si>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</si>
  <si>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</si>
  <si>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</si>
  <si>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</si>
  <si>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</si>
  <si>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</si>
  <si>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</si>
  <si>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</si>
  <si>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</si>
  <si>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</si>
  <si>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</si>
  <si>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</si>
  <si>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</si>
  <si>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</si>
  <si>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</si>
  <si>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</si>
  <si>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</si>
  <si>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</si>
  <si>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</si>
  <si>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</si>
  <si>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</si>
  <si>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</si>
  <si>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</si>
  <si>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</si>
  <si>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</si>
  <si>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</si>
  <si>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</si>
  <si>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</si>
  <si>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</si>
  <si>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</si>
  <si>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</si>
  <si>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</si>
  <si>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</si>
  <si>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</si>
  <si>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</si>
  <si>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</si>
  <si>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</si>
  <si>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</si>
  <si>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</si>
  <si>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</si>
  <si>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</si>
  <si>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</si>
  <si>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</si>
  <si>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</si>
  <si>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</si>
  <si>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</si>
  <si>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</si>
  <si>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</si>
  <si>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</si>
  <si>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</si>
  <si>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</si>
  <si>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</si>
  <si>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</si>
  <si>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</si>
  <si>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</si>
  <si>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</si>
  <si>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</si>
  <si>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</si>
  <si>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</si>
  <si>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</si>
  <si>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</si>
  <si>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</si>
  <si>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</si>
  <si>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</si>
  <si>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</si>
  <si>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</si>
  <si>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</si>
  <si>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</si>
  <si>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</si>
  <si>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</si>
  <si>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</si>
  <si>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</si>
  <si>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</si>
  <si>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</si>
  <si>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</si>
  <si>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</si>
  <si>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</si>
  <si>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</si>
  <si>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</si>
  <si>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</si>
  <si>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</si>
  <si>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</si>
  <si>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</si>
  <si>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</si>
  <si>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</si>
  <si>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</si>
  <si>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</si>
  <si>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</si>
  <si>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</si>
  <si>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</si>
  <si>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</si>
  <si>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</si>
  <si>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</si>
  <si>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</si>
  <si>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</si>
  <si>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</si>
  <si>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</si>
  <si>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</si>
  <si>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</si>
  <si>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</si>
  <si>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</si>
  <si>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</si>
  <si>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</si>
  <si>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</si>
  <si>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</si>
  <si>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</si>
  <si>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</si>
  <si>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</si>
  <si>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</si>
  <si>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</si>
  <si>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</si>
  <si>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</si>
  <si>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</si>
  <si>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</si>
  <si>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</si>
  <si>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</si>
  <si>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</si>
  <si>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</si>
  <si>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</si>
  <si>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</si>
  <si>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</si>
  <si>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</si>
  <si>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</si>
  <si>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</si>
  <si>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</si>
  <si>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</si>
  <si>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</si>
  <si>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</si>
  <si>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</si>
  <si>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</si>
  <si>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</si>
  <si>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</si>
  <si>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</si>
  <si>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</si>
  <si>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</si>
  <si>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</si>
  <si>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</si>
  <si>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</si>
  <si>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</si>
  <si>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</si>
  <si>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</si>
  <si>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</si>
  <si>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</si>
  <si>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</si>
  <si>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</si>
  <si>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</si>
  <si>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</si>
  <si>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</si>
  <si>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</si>
  <si>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</si>
  <si>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</si>
  <si>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</si>
  <si>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</si>
  <si>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</si>
  <si>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</si>
  <si>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</si>
  <si>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</si>
  <si>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</si>
  <si>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</si>
  <si>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</si>
  <si>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</si>
  <si>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</si>
  <si>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</si>
  <si>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</si>
  <si>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</si>
  <si>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</si>
  <si>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</si>
  <si>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</si>
  <si>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</si>
  <si>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</si>
  <si>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</si>
  <si>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</si>
  <si>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</si>
  <si>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</si>
  <si>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</si>
  <si>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</si>
  <si>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</si>
  <si>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</si>
  <si>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</si>
  <si>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</si>
  <si>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</si>
  <si>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</si>
  <si>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</si>
  <si>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</si>
  <si>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</si>
  <si>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</si>
  <si>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</si>
  <si>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</si>
  <si>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</si>
  <si>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</si>
  <si>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</si>
  <si>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</si>
  <si>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</si>
  <si>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</si>
  <si>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</si>
  <si>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</si>
  <si>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</si>
  <si>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</si>
  <si>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</si>
  <si>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</si>
  <si>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</si>
  <si>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</si>
  <si>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</si>
  <si>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</si>
  <si>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</si>
  <si>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</si>
  <si>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</si>
  <si>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</si>
  <si>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</si>
  <si>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</si>
  <si>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</si>
  <si>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</si>
  <si>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</si>
  <si>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</si>
  <si>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</si>
  <si>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</si>
  <si>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</si>
  <si>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</si>
  <si>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</si>
  <si>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</si>
  <si>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</si>
  <si>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</si>
  <si>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</si>
  <si>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</si>
  <si>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</si>
  <si>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</si>
  <si>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</si>
  <si>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</si>
  <si>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</si>
  <si>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</si>
  <si>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</si>
  <si>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</si>
  <si>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</si>
  <si>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</si>
  <si>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</si>
  <si>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</si>
  <si>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</si>
  <si>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</si>
  <si>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</si>
  <si>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</si>
  <si>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</si>
  <si>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</si>
  <si>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</si>
  <si>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</si>
  <si>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</si>
  <si>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</si>
  <si>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</si>
  <si>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</si>
  <si>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</si>
  <si>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</si>
  <si>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</si>
  <si>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</si>
  <si>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</si>
  <si>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</si>
  <si>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</si>
  <si>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</si>
  <si>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</si>
  <si>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</si>
  <si>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</si>
  <si>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</si>
  <si>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</si>
  <si>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</si>
  <si>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</si>
  <si>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</si>
  <si>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</si>
  <si>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</si>
  <si>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</si>
  <si>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</si>
  <si>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</si>
  <si>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</si>
  <si>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</si>
  <si>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</si>
  <si>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</si>
  <si>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</si>
  <si>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</si>
  <si>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</si>
  <si>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</si>
  <si>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</si>
  <si>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</si>
  <si>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</si>
  <si>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</si>
  <si>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</si>
  <si>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</si>
  <si>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</si>
  <si>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</si>
  <si>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</si>
  <si>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</si>
  <si>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</si>
  <si>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</si>
  <si>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</si>
  <si>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</si>
  <si>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</si>
  <si>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</si>
  <si>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</si>
  <si>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</si>
  <si>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</si>
  <si>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</si>
  <si>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</si>
  <si>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</si>
  <si>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</si>
  <si>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</si>
  <si>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</si>
  <si>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</si>
  <si>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</si>
  <si>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</si>
  <si>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</si>
  <si>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</si>
  <si>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</si>
  <si>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</si>
  <si>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</si>
  <si>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</si>
  <si>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</si>
  <si>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</si>
  <si>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</si>
  <si>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</si>
  <si>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</si>
  <si>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</si>
  <si>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</si>
  <si>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</si>
  <si>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</si>
  <si>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</si>
  <si>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</si>
  <si>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</si>
  <si>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</si>
  <si>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</si>
  <si>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</si>
  <si>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</si>
  <si>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</si>
  <si>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</si>
  <si>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</si>
  <si>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</si>
  <si>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</si>
  <si>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</si>
  <si>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</si>
  <si>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</si>
  <si>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</si>
  <si>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</si>
  <si>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</si>
  <si>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</si>
  <si>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</si>
  <si>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</si>
  <si>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</si>
  <si>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</si>
  <si>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</si>
  <si>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</si>
  <si>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</si>
  <si>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</si>
  <si>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</si>
  <si>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</si>
  <si>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</si>
  <si>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</si>
  <si>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</si>
  <si>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</si>
  <si>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</si>
  <si>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</si>
  <si>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</si>
  <si>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</si>
  <si>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</si>
  <si>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</si>
  <si>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</si>
  <si>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</si>
  <si>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</si>
  <si>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</si>
  <si>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</si>
  <si>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</si>
  <si>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</si>
  <si>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</si>
  <si>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</si>
  <si>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</si>
  <si>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</si>
  <si>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</si>
  <si>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</si>
  <si>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</si>
  <si>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</si>
  <si>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</si>
  <si>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</si>
  <si>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</si>
  <si>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</si>
  <si>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</si>
  <si>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</si>
  <si>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</si>
  <si>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</si>
  <si>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</si>
  <si>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</si>
  <si>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</si>
  <si>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</si>
  <si>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</si>
  <si>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</si>
  <si>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</si>
  <si>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</si>
  <si>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</si>
  <si>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</si>
  <si>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</si>
  <si>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</si>
  <si>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</si>
  <si>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</si>
  <si>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</si>
  <si>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</si>
  <si>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</si>
  <si>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</si>
  <si>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</si>
  <si>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</si>
  <si>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</si>
  <si>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</si>
  <si>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</si>
  <si>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</si>
  <si>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</si>
  <si>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</si>
  <si>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</si>
  <si>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</si>
  <si>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</si>
  <si>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</si>
  <si>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</si>
  <si>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</si>
  <si>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</si>
  <si>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</si>
  <si>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</si>
  <si>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</si>
  <si>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</si>
  <si>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</si>
  <si>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</si>
  <si>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</si>
  <si>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</si>
  <si>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</si>
  <si>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</si>
  <si>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</si>
  <si>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</si>
  <si>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</si>
  <si>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</si>
  <si>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</si>
  <si>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</si>
  <si>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</si>
  <si>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</si>
  <si>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</si>
  <si>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</si>
  <si>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</si>
  <si>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</si>
  <si>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</si>
  <si>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</si>
  <si>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</si>
  <si>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</si>
  <si>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</si>
  <si>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</si>
  <si>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</si>
  <si>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</si>
  <si>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</si>
  <si>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</si>
  <si>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</si>
  <si>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</si>
  <si>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</si>
  <si>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</si>
  <si>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</si>
  <si>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</si>
  <si>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</si>
  <si>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</si>
  <si>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</si>
  <si>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</si>
  <si>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</si>
  <si>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</si>
  <si>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</si>
  <si>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</si>
  <si>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</si>
  <si>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</si>
  <si>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</si>
  <si>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</si>
  <si>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</si>
  <si>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</si>
  <si>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</si>
  <si>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</si>
  <si>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</si>
  <si>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</si>
  <si>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</si>
  <si>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</si>
  <si>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</si>
  <si>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</si>
  <si>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</si>
  <si>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</si>
  <si>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</si>
  <si>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</si>
  <si>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</si>
  <si>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</si>
  <si>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</si>
  <si>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</si>
  <si>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</si>
  <si>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</si>
  <si>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</si>
  <si>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</si>
  <si>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</si>
  <si>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</si>
  <si>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</si>
  <si>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</si>
  <si>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</si>
  <si>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</si>
  <si>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</si>
  <si>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</si>
  <si>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</si>
  <si>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</si>
  <si>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</si>
  <si>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</si>
  <si>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</si>
  <si>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</si>
  <si>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</si>
  <si>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</si>
  <si>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</si>
  <si>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</si>
  <si>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</si>
  <si>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</si>
  <si>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</si>
  <si>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</si>
  <si>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</si>
  <si>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</si>
  <si>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</si>
  <si>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</si>
  <si>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</si>
  <si>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</si>
  <si>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</si>
  <si>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</si>
  <si>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</si>
  <si>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</si>
  <si>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</si>
  <si>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</si>
  <si>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</si>
  <si>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</si>
  <si>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</si>
  <si>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</si>
  <si>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</si>
  <si>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</si>
  <si>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</si>
  <si>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</si>
  <si>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</si>
  <si>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</si>
  <si>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</si>
  <si>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</si>
  <si>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</si>
  <si>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</si>
  <si>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</si>
  <si>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</si>
  <si>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</si>
  <si>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</si>
  <si>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</si>
  <si>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</si>
  <si>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</si>
  <si>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</si>
  <si>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</si>
  <si>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</si>
  <si>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</si>
  <si>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</si>
  <si>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</si>
  <si>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</si>
  <si>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</si>
  <si>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</si>
  <si>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</si>
  <si>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</si>
  <si>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</si>
  <si>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</si>
  <si>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</si>
  <si>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</si>
  <si>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</si>
  <si>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</si>
  <si>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</si>
  <si>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</si>
  <si>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</si>
  <si>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</si>
  <si>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</si>
  <si>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</si>
  <si>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</si>
  <si>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</si>
  <si>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</si>
  <si>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</si>
  <si>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</si>
  <si>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</si>
  <si>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</si>
  <si>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</si>
  <si>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</si>
  <si>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</si>
  <si>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</si>
  <si>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</si>
  <si>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</si>
  <si>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</si>
  <si>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</si>
  <si>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</si>
  <si>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</si>
  <si>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</si>
  <si>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</si>
  <si>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</si>
  <si>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</si>
  <si>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</si>
  <si>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</si>
  <si>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</si>
  <si>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</si>
  <si>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</si>
  <si>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</si>
  <si>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</si>
  <si>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</si>
  <si>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</si>
  <si>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</si>
  <si>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</si>
  <si>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</si>
  <si>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</si>
  <si>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</si>
  <si>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</si>
  <si>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</si>
  <si>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</si>
  <si>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</si>
  <si>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</si>
  <si>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</si>
  <si>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</si>
  <si>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</si>
  <si>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</si>
  <si>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</si>
  <si>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</si>
  <si>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</si>
  <si>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</si>
  <si>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</si>
  <si>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</si>
  <si>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</si>
  <si>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</si>
  <si>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</si>
  <si>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</si>
  <si>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</si>
  <si>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</si>
  <si>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</si>
  <si>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</si>
  <si>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</si>
  <si>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</si>
  <si>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</si>
  <si>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</si>
  <si>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</si>
  <si>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</si>
  <si>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</si>
  <si>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</si>
  <si>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</si>
  <si>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</si>
  <si>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</si>
  <si>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</si>
  <si>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</si>
  <si>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</si>
  <si>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</si>
  <si>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</si>
  <si>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</si>
  <si>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</si>
  <si>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</si>
  <si>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</si>
  <si>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</si>
  <si>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</si>
  <si>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</si>
  <si>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</si>
  <si>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</si>
  <si>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</si>
  <si>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</si>
  <si>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</si>
  <si>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</si>
  <si>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</si>
  <si>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</si>
  <si>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</si>
  <si>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</si>
  <si>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</si>
  <si>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</si>
  <si>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</si>
  <si>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</si>
  <si>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</si>
  <si>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</si>
  <si>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</si>
  <si>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</si>
  <si>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</si>
  <si>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</si>
  <si>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</si>
  <si>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</si>
  <si>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</si>
  <si>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</si>
  <si>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</si>
  <si>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</si>
  <si>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</si>
  <si>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</si>
  <si>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</si>
  <si>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</si>
  <si>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</si>
  <si>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</si>
  <si>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</si>
  <si>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</si>
  <si>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</si>
  <si>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</si>
  <si>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</si>
  <si>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</si>
  <si>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</si>
  <si>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</si>
  <si>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</si>
  <si>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</si>
  <si>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</si>
  <si>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</si>
  <si>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</si>
  <si>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</si>
  <si>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</si>
  <si>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</si>
  <si>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</si>
  <si>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</si>
  <si>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</si>
  <si>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</si>
  <si>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</si>
  <si>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</si>
  <si>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</si>
  <si>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</si>
  <si>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</si>
  <si>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</si>
  <si>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</si>
  <si>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</si>
  <si>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</si>
  <si>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</si>
  <si>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</si>
  <si>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</si>
  <si>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</si>
  <si>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</si>
  <si>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</si>
  <si>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</si>
  <si>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</si>
  <si>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</si>
  <si>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</si>
  <si>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</si>
  <si>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</si>
  <si>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</si>
  <si>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</si>
  <si>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</si>
  <si>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</si>
  <si>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</si>
  <si>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</si>
  <si>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</si>
  <si>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</si>
  <si>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</si>
  <si>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</si>
  <si>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</si>
  <si>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</si>
  <si>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</si>
  <si>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</si>
  <si>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</si>
  <si>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</si>
  <si>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</si>
  <si>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</si>
  <si>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</si>
  <si>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</si>
  <si>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</si>
  <si>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</si>
  <si>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</si>
  <si>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</si>
  <si>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</si>
  <si>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</si>
  <si>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</si>
  <si>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</si>
  <si>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</si>
  <si>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</si>
  <si>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</si>
  <si>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</si>
  <si>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</si>
  <si>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</si>
  <si>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</si>
  <si>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</si>
  <si>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</si>
  <si>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</si>
  <si>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</si>
  <si>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</si>
  <si>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</si>
  <si>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</si>
  <si>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</si>
  <si>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</si>
  <si>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</si>
  <si>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</si>
  <si>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</si>
  <si>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</si>
  <si>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</si>
  <si>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</si>
  <si>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</si>
  <si>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</si>
  <si>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</si>
  <si>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</si>
  <si>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</si>
  <si>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</si>
  <si>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</si>
  <si>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</si>
  <si>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</si>
  <si>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</si>
  <si>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</si>
  <si>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</si>
  <si>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</si>
  <si>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</si>
  <si>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</si>
  <si>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</si>
  <si>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</si>
  <si>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</si>
  <si>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</si>
  <si>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</si>
  <si>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</si>
  <si>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</si>
  <si>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</si>
  <si>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</si>
  <si>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</si>
  <si>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</si>
  <si>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</si>
  <si>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</si>
  <si>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</si>
  <si>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</si>
  <si>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</si>
  <si>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</si>
  <si>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</si>
  <si>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</si>
  <si>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</si>
  <si>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</si>
  <si>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</si>
  <si>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</si>
  <si>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</si>
  <si>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</si>
  <si>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</si>
  <si>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</si>
  <si>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</si>
  <si>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</si>
  <si>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</si>
  <si>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</si>
  <si>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</si>
  <si>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</si>
  <si>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</si>
  <si>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</si>
  <si>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</si>
  <si>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</si>
  <si>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</si>
  <si>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</si>
  <si>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</si>
  <si>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</si>
  <si>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</si>
  <si>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</si>
  <si>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</si>
  <si>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</si>
  <si>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</si>
  <si>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</si>
  <si>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</si>
  <si>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</si>
  <si>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</si>
  <si>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</si>
  <si>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</si>
  <si>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</si>
  <si>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</si>
  <si>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</si>
  <si>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</si>
  <si>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</si>
  <si>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</si>
  <si>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</si>
  <si>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</si>
  <si>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</si>
  <si>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</si>
  <si>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</si>
  <si>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</si>
  <si>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</si>
  <si>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</si>
  <si>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</si>
  <si>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</si>
  <si>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</si>
  <si>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</si>
  <si>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</si>
  <si>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</si>
  <si>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</si>
  <si>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</si>
  <si>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</si>
  <si>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</si>
  <si>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</si>
  <si>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</si>
  <si>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</si>
  <si>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</si>
  <si>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</si>
  <si>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</si>
  <si>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</si>
  <si>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</si>
  <si>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</si>
  <si>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</si>
  <si>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</si>
  <si>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</si>
  <si>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</si>
  <si>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</si>
  <si>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</si>
  <si>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</si>
  <si>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</si>
  <si>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</si>
  <si>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</si>
  <si>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</si>
  <si>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</si>
  <si>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</si>
  <si>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</si>
  <si>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</si>
  <si>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</si>
  <si>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</si>
  <si>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</si>
  <si>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</si>
  <si>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</si>
  <si>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</si>
  <si>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</si>
  <si>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</si>
  <si>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</si>
  <si>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</si>
  <si>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</si>
  <si>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</si>
  <si>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</si>
  <si>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</si>
  <si>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</si>
  <si>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</si>
  <si>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</si>
  <si>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</si>
  <si>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</si>
  <si>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</si>
  <si>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</si>
  <si>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</si>
  <si>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</si>
  <si>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</si>
  <si>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</si>
  <si>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</si>
  <si>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</si>
  <si>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</si>
  <si>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</si>
  <si>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</si>
  <si>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</si>
  <si>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</si>
  <si>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</si>
  <si>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</si>
  <si>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</si>
  <si>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</si>
  <si>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</si>
  <si>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</si>
  <si>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</si>
  <si>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</si>
  <si>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</si>
  <si>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</si>
  <si>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</si>
  <si>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</si>
  <si>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</si>
  <si>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</si>
  <si>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</si>
  <si>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</si>
  <si>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</si>
  <si>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</si>
  <si>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</si>
  <si>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</si>
  <si>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</si>
  <si>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</si>
  <si>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</si>
  <si>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</si>
  <si>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</si>
  <si>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</si>
  <si>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</si>
  <si>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</si>
  <si>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</si>
  <si>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</si>
  <si>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</si>
  <si>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</si>
  <si>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</si>
  <si>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</si>
  <si>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</si>
  <si>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</si>
  <si>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</si>
  <si>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</si>
  <si>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</si>
  <si>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</si>
  <si>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</si>
  <si>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</si>
  <si>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</si>
  <si>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</si>
  <si>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</si>
  <si>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</si>
  <si>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</si>
  <si>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</si>
  <si>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</si>
  <si>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</si>
  <si>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</si>
  <si>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</si>
  <si>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</si>
  <si>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</si>
  <si>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</si>
  <si>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</si>
  <si>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</si>
  <si>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</si>
  <si>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</si>
  <si>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</si>
  <si>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</si>
  <si>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</si>
  <si>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</si>
  <si>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</si>
  <si>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</si>
  <si>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</si>
  <si>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</si>
  <si>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</si>
  <si>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</si>
  <si>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</si>
  <si>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</si>
  <si>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</si>
  <si>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</si>
  <si>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</si>
  <si>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</si>
  <si>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</si>
  <si>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</si>
  <si>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</si>
  <si>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</si>
  <si>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</si>
  <si>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</si>
  <si>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</si>
  <si>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</si>
  <si>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</si>
  <si>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</si>
  <si>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</si>
  <si>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</si>
  <si>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</si>
  <si>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</si>
  <si>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</si>
  <si>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</si>
  <si>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</si>
  <si>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</si>
  <si>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</si>
  <si>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</si>
  <si>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</si>
  <si>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</si>
  <si>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</si>
  <si>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</si>
  <si>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</si>
  <si>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</si>
  <si>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</si>
  <si>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</si>
  <si>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</si>
  <si>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</si>
  <si>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</si>
  <si>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</si>
  <si>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</si>
  <si>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</si>
  <si>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</si>
  <si>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</si>
  <si>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</si>
  <si>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</si>
  <si>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</si>
  <si>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</si>
  <si>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</si>
  <si>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</si>
  <si>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</si>
  <si>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</si>
  <si>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</si>
  <si>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</si>
  <si>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</si>
  <si>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</si>
  <si>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</si>
  <si>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</si>
  <si>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</si>
  <si>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</si>
  <si>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</si>
  <si>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</si>
  <si>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</si>
  <si>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</si>
  <si>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</si>
  <si>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</si>
  <si>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</si>
  <si>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</si>
  <si>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</si>
  <si>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</si>
  <si>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</si>
  <si>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</si>
  <si>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</si>
  <si>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</si>
  <si>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</si>
  <si>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</si>
  <si>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</si>
  <si>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</si>
  <si>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</si>
  <si>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</si>
  <si>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</si>
  <si>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</si>
  <si>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</si>
  <si>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</si>
  <si>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</si>
  <si>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</si>
  <si>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</si>
  <si>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</si>
  <si>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</si>
  <si>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</si>
  <si>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</si>
  <si>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</si>
  <si>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</si>
  <si>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</si>
  <si>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</si>
  <si>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</si>
  <si>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</si>
  <si>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</si>
  <si>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</si>
  <si>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</si>
  <si>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</si>
  <si>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</si>
  <si>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</si>
  <si>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</si>
  <si>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</si>
  <si>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</si>
  <si>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</si>
  <si>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</si>
  <si>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</si>
  <si>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</si>
  <si>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</si>
  <si>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</si>
  <si>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</si>
  <si>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</si>
  <si>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</si>
  <si>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</si>
  <si>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</si>
  <si>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</si>
  <si>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</si>
  <si>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</si>
  <si>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</si>
  <si>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</si>
  <si>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</si>
  <si>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</si>
  <si>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</si>
  <si>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</si>
  <si>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</si>
  <si>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</si>
  <si>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</si>
  <si>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</si>
  <si>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</si>
  <si>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</si>
  <si>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</si>
  <si>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</si>
  <si>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</si>
  <si>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</si>
  <si>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</si>
  <si>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</si>
  <si>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</si>
  <si>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</si>
  <si>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</si>
  <si>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</si>
  <si>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</si>
  <si>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</si>
  <si>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</si>
  <si>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</si>
  <si>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</si>
  <si>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</si>
  <si>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</si>
  <si>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</si>
  <si>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</si>
  <si>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</si>
  <si>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</si>
  <si>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</si>
  <si>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</si>
  <si>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</si>
  <si>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</si>
  <si>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</si>
  <si>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</si>
  <si>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</si>
  <si>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</si>
  <si>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</si>
  <si>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</si>
  <si>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</si>
  <si>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</si>
  <si>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</si>
  <si>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</si>
  <si>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</si>
  <si>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</si>
  <si>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</si>
  <si>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</si>
  <si>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</si>
  <si>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</si>
  <si>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</si>
  <si>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</si>
  <si>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</si>
  <si>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</si>
  <si>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</si>
  <si>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</si>
  <si>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</si>
  <si>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</si>
  <si>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</si>
  <si>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</si>
  <si>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</si>
  <si>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</si>
  <si>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</si>
  <si>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</si>
  <si>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</si>
  <si>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</si>
  <si>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</si>
  <si>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</si>
  <si>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</si>
  <si>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</si>
  <si>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</si>
  <si>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</si>
  <si>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</si>
  <si>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</si>
  <si>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</si>
  <si>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</si>
  <si>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</si>
  <si>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</si>
  <si>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</si>
  <si>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</si>
  <si>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</si>
  <si>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</si>
  <si>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</si>
  <si>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</si>
  <si>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</si>
  <si>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</si>
  <si>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</si>
  <si>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</si>
  <si>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</si>
  <si>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</si>
  <si>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</si>
  <si>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</si>
  <si>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</si>
  <si>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</si>
  <si>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</si>
  <si>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</si>
  <si>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</si>
  <si>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</si>
  <si>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</si>
  <si>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</si>
  <si>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</si>
  <si>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</si>
  <si>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</si>
  <si>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</si>
  <si>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</si>
  <si>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</si>
  <si>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</si>
  <si>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</si>
  <si>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</si>
  <si>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</si>
  <si>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</si>
  <si>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</si>
  <si>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</si>
  <si>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</si>
  <si>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</si>
  <si>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</si>
  <si>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</si>
  <si>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</si>
  <si>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</si>
  <si>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</si>
  <si>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</si>
  <si>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</si>
  <si>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</si>
  <si>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</si>
  <si>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</si>
  <si>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</si>
  <si>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</si>
  <si>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</si>
  <si>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</si>
  <si>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</si>
  <si>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</si>
  <si>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</si>
  <si>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</si>
  <si>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</si>
  <si>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</si>
  <si>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</si>
  <si>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</si>
  <si>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</si>
  <si>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</si>
  <si>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</si>
  <si>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</si>
  <si>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</si>
  <si>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</si>
  <si>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</si>
  <si>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</si>
  <si>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</si>
  <si>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</si>
  <si>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</si>
  <si>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</si>
  <si>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</si>
  <si>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</si>
  <si>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</si>
  <si>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</si>
  <si>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</si>
  <si>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</si>
  <si>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</si>
  <si>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</si>
  <si>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</si>
  <si>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</si>
  <si>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</si>
  <si>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</si>
  <si>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</si>
  <si>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</si>
  <si>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</si>
  <si>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</si>
  <si>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</si>
  <si>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</si>
  <si>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</si>
  <si>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</si>
  <si>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</si>
  <si>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</si>
  <si>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</si>
  <si>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</si>
  <si>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</si>
  <si>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</si>
  <si>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</si>
  <si>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</si>
  <si>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</si>
  <si>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</si>
  <si>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</si>
  <si>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</si>
  <si>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</si>
  <si>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</si>
  <si>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</si>
  <si>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</si>
  <si>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</si>
  <si>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</si>
  <si>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</si>
  <si>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</si>
  <si>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</si>
  <si>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</si>
  <si>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</si>
  <si>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</si>
  <si>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</si>
  <si>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</si>
  <si>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</si>
  <si>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</si>
  <si>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</si>
  <si>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</si>
  <si>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</si>
  <si>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</si>
  <si>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</si>
  <si>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</si>
  <si>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</si>
  <si>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</si>
  <si>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</si>
  <si>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</si>
  <si>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</si>
  <si>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</si>
  <si>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</si>
  <si>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</si>
  <si>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</si>
  <si>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</si>
  <si>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</si>
  <si>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</si>
  <si>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</si>
  <si>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</si>
  <si>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</si>
  <si>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</si>
  <si>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</si>
  <si>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</si>
  <si>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</si>
  <si>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</si>
  <si>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</si>
  <si>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</si>
  <si>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</si>
  <si>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</si>
  <si>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</si>
  <si>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</si>
  <si>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</si>
  <si>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</si>
  <si>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</si>
  <si>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</si>
  <si>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</si>
  <si>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</si>
  <si>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</si>
  <si>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</si>
  <si>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</si>
  <si>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</si>
  <si>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</si>
  <si>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</si>
  <si>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</si>
  <si>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</si>
  <si>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</si>
  <si>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</si>
  <si>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</si>
  <si>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</si>
  <si>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</si>
  <si>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</si>
  <si>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</si>
  <si>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</si>
  <si>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</si>
  <si>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</si>
  <si>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</si>
  <si>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</si>
  <si>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</si>
  <si>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</si>
  <si>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</si>
  <si>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</si>
  <si>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</si>
  <si>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</si>
  <si>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</si>
  <si>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</si>
  <si>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</si>
  <si>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</si>
  <si>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</si>
  <si>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</si>
  <si>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</si>
  <si>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</si>
  <si>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</si>
  <si>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</si>
  <si>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</si>
  <si>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</si>
  <si>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</si>
  <si>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</si>
  <si>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</si>
  <si>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</si>
  <si>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</si>
  <si>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</si>
  <si>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</si>
  <si>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</si>
  <si>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</si>
  <si>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</si>
  <si>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</si>
  <si>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</si>
  <si>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</si>
  <si>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</si>
  <si>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</si>
  <si>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</si>
  <si>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</si>
  <si>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</si>
  <si>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</si>
  <si>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</si>
  <si>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</si>
  <si>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</si>
  <si>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</si>
  <si>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</si>
  <si>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</si>
  <si>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</si>
  <si>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</si>
  <si>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</si>
  <si>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</si>
  <si>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</si>
  <si>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</si>
  <si>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</si>
  <si>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</si>
  <si>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</si>
  <si>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</si>
  <si>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</si>
  <si>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</si>
  <si>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</si>
  <si>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</si>
  <si>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</si>
  <si>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</si>
  <si>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</si>
  <si>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</si>
  <si>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</si>
  <si>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</si>
  <si>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</si>
  <si>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</si>
  <si>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</si>
  <si>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</si>
  <si>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</si>
  <si>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</si>
  <si>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</si>
  <si>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</si>
  <si>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</si>
  <si>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</si>
  <si>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</si>
  <si>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</si>
  <si>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</si>
  <si>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</si>
  <si>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</si>
  <si>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</si>
  <si>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</si>
  <si>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</si>
  <si>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</si>
  <si>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</si>
  <si>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</si>
  <si>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</si>
  <si>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</si>
  <si>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</si>
  <si>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</si>
  <si>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</si>
  <si>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</si>
  <si>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</si>
  <si>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</si>
  <si>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</si>
  <si>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</si>
  <si>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</si>
  <si>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</si>
  <si>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</si>
  <si>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</si>
  <si>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</si>
  <si>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</si>
  <si>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</si>
  <si>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</si>
  <si>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</si>
  <si>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</si>
  <si>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</si>
  <si>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</si>
  <si>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</si>
  <si>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</si>
  <si>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</si>
  <si>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</si>
  <si>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</si>
  <si>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</si>
  <si>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</si>
  <si>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</si>
  <si>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</si>
  <si>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</si>
  <si>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</si>
  <si>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</si>
  <si>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</si>
  <si>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</si>
  <si>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</si>
  <si>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</si>
  <si>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</si>
  <si>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</si>
  <si>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</si>
  <si>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</si>
  <si>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</si>
  <si>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</si>
  <si>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</si>
  <si>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</si>
  <si>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</si>
  <si>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</si>
  <si>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</si>
  <si>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</si>
  <si>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</si>
  <si>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</si>
  <si>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</si>
  <si>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</si>
  <si>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</si>
  <si>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</si>
  <si>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</si>
  <si>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</si>
  <si>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</si>
  <si>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</si>
  <si>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</si>
  <si>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</si>
  <si>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</si>
  <si>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</si>
  <si>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</si>
  <si>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</si>
  <si>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</si>
  <si>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</si>
  <si>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</si>
  <si>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</si>
  <si>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</si>
  <si>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</si>
  <si>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</si>
  <si>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</si>
  <si>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</si>
  <si>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</si>
  <si>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</si>
  <si>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</si>
  <si>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</si>
  <si>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</si>
  <si>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</si>
  <si>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</si>
  <si>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</si>
  <si>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</si>
  <si>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</si>
  <si>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</si>
  <si>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</si>
  <si>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</si>
  <si>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</si>
  <si>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</si>
  <si>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</si>
  <si>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</si>
  <si>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</si>
  <si>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</si>
  <si>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</si>
  <si>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</si>
  <si>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</si>
  <si>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</si>
  <si>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</si>
  <si>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</si>
  <si>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</si>
  <si>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</si>
  <si>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</si>
  <si>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</si>
  <si>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</si>
  <si>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</si>
  <si>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</si>
  <si>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</si>
  <si>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</si>
  <si>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</si>
  <si>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</si>
  <si>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</si>
  <si>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</si>
  <si>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</si>
  <si>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</si>
  <si>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</si>
  <si>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</si>
  <si>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</si>
  <si>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</si>
  <si>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</si>
  <si>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</si>
  <si>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</si>
  <si>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</si>
  <si>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</si>
  <si>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</si>
  <si>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</si>
  <si>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</si>
  <si>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</si>
  <si>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</si>
  <si>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</si>
  <si>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</si>
  <si>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</si>
  <si>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</si>
  <si>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</si>
  <si>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</si>
  <si>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</si>
  <si>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</si>
  <si>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</si>
  <si>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</si>
  <si>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</si>
  <si>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</si>
  <si>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</si>
  <si>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</si>
  <si>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</si>
  <si>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</si>
  <si>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</si>
  <si>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</si>
  <si>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</si>
  <si>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</si>
  <si>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</si>
  <si>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</si>
  <si>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</si>
  <si>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</si>
  <si>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</si>
  <si>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</si>
  <si>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</si>
  <si>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</si>
  <si>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</si>
  <si>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</si>
  <si>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</si>
  <si>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</si>
  <si>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</si>
  <si>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</si>
  <si>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</si>
  <si>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</si>
  <si>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</si>
  <si>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</si>
  <si>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</si>
  <si>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</si>
  <si>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</si>
  <si>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</si>
  <si>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</si>
  <si>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</si>
  <si>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</si>
  <si>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</si>
  <si>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</si>
  <si>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</si>
  <si>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</si>
  <si>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</si>
  <si>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</si>
  <si>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</si>
  <si>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</si>
  <si>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</si>
  <si>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</si>
  <si>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</si>
  <si>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</si>
  <si>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</si>
  <si>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</si>
  <si>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</si>
  <si>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</si>
  <si>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</si>
  <si>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</si>
  <si>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</si>
  <si>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</si>
  <si>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</si>
  <si>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</si>
  <si>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</si>
  <si>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</si>
  <si>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</si>
  <si>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</si>
  <si>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</si>
  <si>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</si>
  <si>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</si>
  <si>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</si>
  <si>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</si>
  <si>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</si>
  <si>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</si>
  <si>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</si>
  <si>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</si>
  <si>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</si>
  <si>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</si>
  <si>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</si>
  <si>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</si>
  <si>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</si>
  <si>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</si>
  <si>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</si>
  <si>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</si>
  <si>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</si>
  <si>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</si>
  <si>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</si>
  <si>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</si>
  <si>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</si>
  <si>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</si>
  <si>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</si>
  <si>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</si>
  <si>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</si>
  <si>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</si>
  <si>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</si>
  <si>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</si>
  <si>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</si>
  <si>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</si>
  <si>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</si>
  <si>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</si>
  <si>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</si>
  <si>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</si>
  <si>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</si>
  <si>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</si>
  <si>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</si>
  <si>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</si>
  <si>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</si>
  <si>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</si>
  <si>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</si>
  <si>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</si>
  <si>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</si>
  <si>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</si>
  <si>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</si>
  <si>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</si>
  <si>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</si>
  <si>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</si>
  <si>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</si>
  <si>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</si>
  <si>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</si>
  <si>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</si>
  <si>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</si>
  <si>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</si>
  <si>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</si>
  <si>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</si>
  <si>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</si>
  <si>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</si>
  <si>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</si>
  <si>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</si>
  <si>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</si>
  <si>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</si>
  <si>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</si>
  <si>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</si>
  <si>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</si>
  <si>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</si>
  <si>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</si>
  <si>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</si>
  <si>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</si>
  <si>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</si>
  <si>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</si>
  <si>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</si>
  <si>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</si>
  <si>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</si>
  <si>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</si>
  <si>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</si>
  <si>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</si>
  <si>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</si>
  <si>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</si>
  <si>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</si>
  <si>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</si>
  <si>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</si>
  <si>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</si>
  <si>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</si>
  <si>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</si>
  <si>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</si>
  <si>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</si>
  <si>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</si>
  <si>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</si>
  <si>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</si>
  <si>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</si>
  <si>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</si>
  <si>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</si>
  <si>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</si>
  <si>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</si>
  <si>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</si>
  <si>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</si>
  <si>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</si>
  <si>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</si>
  <si>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</si>
  <si>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</si>
  <si>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</si>
  <si>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</si>
  <si>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</si>
  <si>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</si>
  <si>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</si>
  <si>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</si>
  <si>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</si>
  <si>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</si>
  <si>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</si>
  <si>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</si>
  <si>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</si>
  <si>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</si>
  <si>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</si>
  <si>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</si>
  <si>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</si>
  <si>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</si>
  <si>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</si>
  <si>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</si>
  <si>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</si>
  <si>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</si>
  <si>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</si>
  <si>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</si>
  <si>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</si>
  <si>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</si>
  <si>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</si>
  <si>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</si>
  <si>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</si>
  <si>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</si>
  <si>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</si>
  <si>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</si>
  <si>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</si>
  <si>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</si>
  <si>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</si>
  <si>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</si>
  <si>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</si>
  <si>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</si>
  <si>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</si>
  <si>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</si>
  <si>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</si>
  <si>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</si>
  <si>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</si>
  <si>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</si>
  <si>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</si>
  <si>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</si>
  <si>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</si>
  <si>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</si>
  <si>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</si>
  <si>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</si>
  <si>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</si>
  <si>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</si>
  <si>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</si>
  <si>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</si>
  <si>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</si>
  <si>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</si>
  <si>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</si>
  <si>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</si>
  <si>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</si>
  <si>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</si>
  <si>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</si>
  <si>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</si>
  <si>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</si>
  <si>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</si>
  <si>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</si>
  <si>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</si>
  <si>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</si>
  <si>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</si>
  <si>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</si>
  <si>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</si>
  <si>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</si>
  <si>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</si>
  <si>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</si>
  <si>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</si>
  <si>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</si>
  <si>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</si>
  <si>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</si>
  <si>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</si>
  <si>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</si>
  <si>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</si>
  <si>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</si>
  <si>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</si>
  <si>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</si>
  <si>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</si>
  <si>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</si>
  <si>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</si>
  <si>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</si>
  <si>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</si>
  <si>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</si>
  <si>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</si>
  <si>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</si>
  <si>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</si>
  <si>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</si>
  <si>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</si>
  <si>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</si>
  <si>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</si>
  <si>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</si>
  <si>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</si>
  <si>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</si>
  <si>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</si>
  <si>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</si>
  <si>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</si>
  <si>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</si>
  <si>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</si>
  <si>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</si>
  <si>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</si>
  <si>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</si>
  <si>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</si>
  <si>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</si>
  <si>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</si>
  <si>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</si>
  <si>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</si>
  <si>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</si>
  <si>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</si>
  <si>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</si>
  <si>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</si>
  <si>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</si>
  <si>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</si>
  <si>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</si>
  <si>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</si>
  <si>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</si>
  <si>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</si>
  <si>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</si>
  <si>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</si>
  <si>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</si>
  <si>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</si>
  <si>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</si>
  <si>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</si>
  <si>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</si>
  <si>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</si>
  <si>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</si>
  <si>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</si>
  <si>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</si>
  <si>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</si>
  <si>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</si>
  <si>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</si>
  <si>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</si>
  <si>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</si>
  <si>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</si>
  <si>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</si>
  <si>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</si>
  <si>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</si>
  <si>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</si>
  <si>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</si>
  <si>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</si>
  <si>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</si>
  <si>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</si>
  <si>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</si>
  <si>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</si>
  <si>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</si>
  <si>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</si>
  <si>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</si>
  <si>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</si>
  <si>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</si>
  <si>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</si>
  <si>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</si>
  <si>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</si>
  <si>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</si>
  <si>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</si>
  <si>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</si>
  <si>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</si>
  <si>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</si>
  <si>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</si>
  <si>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</si>
  <si>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</si>
  <si>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</si>
  <si>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</si>
  <si>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</si>
  <si>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</si>
  <si>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</si>
  <si>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</si>
  <si>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</si>
  <si>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</si>
  <si>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</si>
  <si>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</si>
  <si>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</si>
  <si>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</si>
  <si>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</si>
  <si>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</si>
  <si>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</si>
  <si>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</si>
  <si>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</si>
  <si>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</si>
  <si>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</si>
  <si>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</si>
  <si>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</si>
  <si>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</si>
  <si>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</si>
  <si>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</si>
  <si>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</si>
  <si>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</si>
  <si>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</si>
  <si>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</si>
  <si>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</si>
  <si>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</si>
  <si>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</si>
  <si>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</si>
  <si>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</si>
  <si>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</si>
  <si>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</si>
  <si>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</si>
  <si>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</si>
  <si>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</si>
  <si>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</si>
  <si>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</si>
  <si>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</si>
  <si>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</si>
  <si>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</si>
  <si>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</si>
  <si>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</si>
  <si>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</si>
  <si>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</si>
  <si>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</si>
  <si>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</si>
  <si>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</si>
  <si>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</si>
  <si>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</si>
  <si>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</si>
  <si>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</si>
  <si>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</si>
  <si>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</si>
  <si>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</si>
  <si>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</si>
  <si>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</si>
  <si>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</si>
  <si>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</si>
  <si>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</si>
  <si>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</si>
  <si>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</si>
  <si>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</si>
  <si>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</si>
  <si>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</si>
  <si>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</si>
  <si>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</si>
  <si>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</si>
  <si>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</si>
  <si>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</si>
  <si>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</si>
  <si>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</si>
  <si>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</si>
  <si>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</si>
  <si>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</si>
  <si>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</si>
  <si>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</si>
  <si>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</si>
  <si>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</si>
  <si>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</si>
  <si>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</si>
  <si>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</si>
  <si>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</si>
  <si>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</si>
  <si>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</si>
  <si>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</si>
  <si>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</si>
  <si>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</si>
  <si>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</si>
  <si>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</si>
  <si>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</si>
  <si>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</si>
  <si>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</si>
  <si>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</si>
  <si>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</si>
  <si>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</si>
  <si>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</si>
  <si>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</si>
  <si>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</si>
  <si>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</si>
  <si>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</si>
  <si>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</si>
  <si>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</si>
  <si>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</si>
  <si>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</si>
  <si>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</si>
  <si>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</si>
  <si>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</si>
  <si>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</si>
  <si>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</si>
  <si>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</si>
  <si>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</si>
  <si>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</si>
  <si>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</si>
  <si>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</si>
  <si>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</si>
  <si>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</si>
  <si>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</si>
  <si>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</si>
  <si>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</si>
  <si>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</si>
  <si>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</si>
  <si>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</si>
  <si>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</si>
  <si>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</si>
  <si>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</si>
  <si>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</si>
  <si>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</si>
  <si>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</si>
  <si>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</si>
  <si>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</si>
  <si>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</si>
  <si>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</si>
  <si>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</si>
  <si>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</si>
  <si>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</si>
  <si>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</si>
  <si>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</si>
  <si>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</si>
  <si>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</si>
  <si>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</si>
  <si>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</si>
  <si>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</si>
  <si>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</si>
  <si>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</si>
  <si>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</si>
  <si>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</si>
  <si>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</si>
  <si>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</si>
  <si>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</si>
  <si>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</si>
  <si>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</si>
  <si>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</si>
  <si>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</si>
  <si>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</si>
  <si>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</si>
  <si>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</si>
  <si>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</si>
  <si>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</si>
  <si>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</si>
  <si>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</si>
  <si>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</si>
  <si>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</si>
  <si>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</si>
  <si>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</si>
  <si>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</si>
  <si>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</si>
  <si>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</si>
  <si>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</si>
  <si>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</si>
  <si>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</si>
  <si>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</si>
  <si>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</si>
  <si>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</si>
  <si>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</si>
  <si>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</si>
  <si>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</si>
  <si>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</si>
  <si>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</si>
  <si>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</si>
  <si>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</si>
  <si>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</si>
  <si>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</si>
  <si>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</si>
  <si>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</si>
  <si>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</si>
  <si>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</si>
  <si>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</si>
  <si>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</si>
  <si>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</si>
  <si>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</si>
  <si>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</si>
  <si>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</si>
  <si>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</si>
  <si>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</si>
  <si>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</si>
  <si>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</si>
  <si>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</si>
  <si>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</si>
  <si>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</si>
  <si>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</si>
  <si>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</si>
  <si>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</si>
  <si>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</si>
  <si>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</si>
  <si>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</si>
  <si>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</si>
  <si>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</si>
  <si>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</si>
  <si>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</si>
  <si>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</si>
  <si>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</si>
  <si>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</si>
  <si>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</si>
  <si>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</si>
  <si>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</si>
  <si>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</si>
  <si>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</si>
  <si>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</si>
  <si>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</si>
  <si>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</si>
  <si>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</si>
  <si>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</si>
  <si>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</si>
  <si>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</si>
  <si>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</si>
  <si>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</si>
  <si>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</si>
  <si>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</si>
  <si>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</si>
  <si>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</si>
  <si>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</si>
  <si>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</si>
  <si>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</si>
  <si>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</si>
  <si>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</si>
  <si>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</si>
  <si>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</si>
  <si>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</si>
  <si>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</si>
  <si>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</si>
  <si>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</si>
  <si>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</si>
  <si>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</si>
  <si>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</si>
  <si>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</si>
  <si>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</si>
  <si>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</si>
  <si>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</si>
  <si>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</si>
  <si>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</si>
  <si>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</si>
  <si>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</si>
  <si>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</si>
  <si>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</si>
  <si>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</si>
  <si>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</si>
  <si>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</si>
  <si>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</si>
  <si>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</si>
  <si>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</si>
  <si>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</si>
  <si>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</si>
  <si>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</si>
  <si>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</si>
  <si>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</si>
  <si>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</si>
  <si>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</si>
  <si>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</si>
  <si>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</si>
  <si>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</si>
  <si>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</si>
  <si>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</si>
  <si>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</si>
  <si>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</si>
  <si>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</si>
  <si>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</si>
  <si>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</si>
  <si>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</si>
  <si>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</si>
  <si>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</si>
  <si>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</si>
  <si>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</si>
  <si>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</si>
  <si>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</si>
  <si>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</si>
  <si>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</si>
  <si>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</si>
  <si>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</si>
  <si>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</si>
  <si>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</si>
  <si>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</si>
  <si>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</si>
  <si>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</si>
  <si>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</si>
  <si>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</si>
  <si>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</si>
  <si>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</si>
  <si>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</si>
  <si>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</si>
  <si>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</si>
  <si>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</si>
  <si>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</si>
  <si>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</si>
  <si>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</si>
  <si>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</si>
  <si>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</si>
  <si>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</si>
  <si>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</si>
  <si>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</si>
  <si>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</si>
  <si>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</si>
  <si>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</si>
  <si>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</si>
  <si>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</si>
  <si>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</si>
  <si>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</si>
  <si>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</si>
  <si>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</si>
  <si>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</si>
  <si>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</si>
  <si>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</si>
  <si>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</si>
  <si>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</si>
  <si>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</si>
  <si>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</si>
  <si>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</si>
  <si>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</si>
  <si>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</si>
  <si>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</si>
  <si>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</si>
  <si>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</si>
  <si>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</si>
  <si>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</si>
  <si>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</si>
  <si>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</si>
  <si>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</si>
  <si>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</si>
  <si>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</si>
  <si>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</si>
  <si>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</si>
  <si>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</si>
  <si>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</si>
  <si>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</si>
  <si>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</si>
  <si>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</si>
  <si>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</si>
  <si>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</si>
  <si>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</si>
  <si>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</si>
  <si>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</si>
  <si>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</si>
  <si>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</si>
  <si>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</si>
  <si>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</si>
  <si>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</si>
  <si>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</si>
  <si>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</si>
  <si>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</si>
  <si>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</si>
  <si>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</si>
  <si>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</si>
  <si>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</si>
  <si>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</si>
  <si>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</si>
  <si>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</si>
  <si>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</si>
  <si>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</si>
  <si>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</si>
  <si>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</si>
  <si>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</si>
  <si>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</si>
  <si>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</si>
  <si>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</si>
  <si>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</si>
  <si>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</si>
  <si>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</si>
  <si>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</si>
  <si>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</si>
  <si>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</si>
  <si>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</si>
  <si>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</si>
  <si>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</si>
  <si>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</si>
  <si>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</si>
  <si>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</si>
  <si>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</si>
  <si>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</si>
  <si>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</si>
  <si>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</si>
  <si>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</si>
  <si>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</si>
  <si>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</si>
  <si>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</si>
  <si>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</si>
  <si>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</si>
  <si>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</si>
  <si>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</si>
  <si>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</si>
  <si>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</si>
  <si>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</si>
  <si>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</si>
  <si>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</si>
  <si>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</si>
  <si>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</si>
  <si>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</si>
  <si>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</si>
  <si>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</si>
  <si>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</si>
  <si>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</si>
  <si>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</si>
  <si>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</si>
  <si>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</si>
  <si>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</si>
  <si>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</si>
  <si>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</si>
  <si>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</si>
  <si>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</si>
  <si>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</si>
  <si>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</si>
  <si>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</si>
  <si>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</si>
  <si>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</si>
  <si>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</si>
  <si>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</si>
  <si>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</si>
  <si>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</si>
  <si>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</si>
  <si>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</si>
  <si>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</si>
  <si>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</si>
  <si>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</si>
  <si>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</si>
  <si>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</si>
  <si>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</si>
  <si>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</si>
  <si>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</si>
  <si>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</si>
  <si>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</si>
  <si>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</si>
  <si>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</si>
  <si>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</si>
  <si>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</si>
  <si>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</si>
  <si>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</si>
  <si>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</si>
  <si>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</si>
  <si>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</si>
  <si>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</si>
  <si>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</si>
  <si>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</si>
  <si>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</si>
  <si>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</si>
  <si>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</si>
  <si>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</si>
  <si>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</si>
  <si>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</si>
  <si>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</si>
  <si>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</si>
  <si>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</si>
  <si>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</si>
  <si>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</si>
  <si>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</si>
  <si>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</si>
  <si>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</si>
  <si>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</si>
  <si>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</si>
  <si>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</si>
  <si>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</si>
  <si>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</si>
  <si>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</si>
  <si>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</si>
  <si>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</si>
  <si>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</si>
  <si>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</si>
  <si>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</si>
  <si>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</si>
  <si>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</si>
  <si>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</si>
  <si>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</si>
  <si>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</si>
  <si>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</si>
  <si>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</si>
  <si>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</si>
  <si>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</si>
  <si>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</si>
  <si>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</si>
  <si>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</si>
  <si>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</si>
  <si>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</si>
  <si>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</si>
  <si>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</si>
  <si>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</si>
  <si>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</si>
  <si>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</si>
  <si>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</si>
  <si>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</si>
  <si>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</si>
  <si>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</si>
  <si>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</si>
  <si>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</si>
  <si>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</si>
  <si>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</si>
  <si>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</si>
  <si>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</si>
  <si>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</si>
  <si>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</si>
  <si>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</si>
  <si>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</si>
  <si>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</si>
  <si>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</si>
  <si>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</si>
  <si>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</si>
  <si>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</si>
  <si>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</si>
  <si>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</si>
  <si>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</si>
  <si>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</si>
  <si>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</si>
  <si>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</si>
  <si>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</si>
  <si>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</si>
  <si>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</si>
  <si>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</si>
  <si>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</si>
  <si>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</si>
  <si>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</si>
  <si>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</si>
  <si>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</si>
  <si>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</si>
  <si>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</si>
  <si>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</si>
  <si>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</si>
  <si>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</si>
  <si>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</si>
  <si>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</si>
  <si>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</si>
  <si>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</si>
  <si>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</si>
  <si>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</si>
  <si>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</si>
  <si>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</si>
  <si>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</si>
  <si>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</si>
  <si>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</si>
  <si>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</si>
  <si>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</si>
  <si>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</si>
  <si>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</si>
  <si>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</si>
  <si>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</si>
  <si>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</si>
  <si>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</si>
  <si>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</si>
  <si>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</si>
  <si>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</si>
  <si>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</si>
  <si>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</si>
  <si>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</si>
  <si>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</si>
  <si>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</si>
  <si>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</si>
  <si>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</si>
  <si>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</si>
  <si>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</si>
  <si>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</si>
  <si>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</si>
  <si>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</si>
  <si>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</si>
  <si>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</si>
  <si>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</si>
  <si>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</si>
  <si>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</si>
  <si>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</si>
  <si>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</si>
  <si>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</si>
  <si>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</si>
  <si>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</si>
  <si>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</si>
  <si>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</si>
  <si>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</si>
  <si>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</si>
  <si>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</si>
  <si>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</si>
  <si>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</si>
  <si>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</si>
  <si>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</si>
  <si>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</si>
  <si>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</si>
  <si>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</si>
  <si>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</si>
  <si>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</si>
  <si>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</si>
  <si>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</si>
  <si>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</si>
  <si>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</si>
  <si>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</si>
  <si>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</si>
  <si>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</si>
  <si>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</si>
  <si>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</si>
  <si>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</si>
  <si>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</si>
  <si>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</si>
  <si>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</si>
  <si>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</si>
  <si>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</si>
  <si>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</si>
  <si>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</si>
  <si>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</si>
  <si>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</si>
  <si>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</si>
  <si>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</si>
  <si>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</si>
  <si>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</si>
  <si>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</si>
  <si>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</si>
  <si>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</si>
  <si>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</si>
  <si>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</si>
  <si>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</si>
  <si>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</si>
  <si>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</si>
  <si>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</si>
  <si>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</si>
  <si>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</si>
  <si>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</si>
  <si>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</si>
  <si>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</si>
  <si>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</si>
  <si>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</si>
  <si>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</si>
  <si>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</si>
  <si>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</si>
  <si>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</si>
  <si>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</si>
  <si>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</si>
  <si>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</si>
  <si>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</si>
  <si>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</si>
  <si>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</si>
  <si>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</si>
  <si>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</si>
  <si>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</si>
  <si>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</si>
  <si>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</si>
  <si>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</si>
  <si>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</si>
  <si>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</si>
  <si>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</si>
  <si>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</si>
  <si>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</si>
  <si>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</si>
  <si>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</si>
  <si>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</si>
  <si>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</si>
  <si>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</si>
  <si>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</si>
  <si>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</si>
  <si>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</si>
  <si>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</si>
  <si>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</si>
  <si>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</si>
  <si>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</si>
  <si>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</si>
  <si>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</si>
  <si>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</si>
  <si>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</si>
  <si>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</si>
  <si>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</si>
  <si>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</si>
  <si>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</si>
  <si>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</si>
  <si>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</si>
  <si>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</si>
  <si>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</si>
  <si>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</si>
  <si>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</si>
  <si>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</si>
  <si>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</si>
  <si>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</si>
  <si>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</si>
  <si>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</si>
  <si>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</si>
  <si>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</si>
  <si>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</si>
  <si>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</si>
  <si>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</si>
  <si>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</si>
  <si>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</si>
  <si>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</si>
  <si>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</si>
  <si>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</si>
  <si>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</si>
  <si>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</si>
  <si>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</si>
  <si>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</si>
  <si>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</si>
  <si>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</si>
  <si>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</si>
  <si>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</si>
  <si>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</si>
  <si>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</si>
  <si>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</si>
  <si>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</si>
  <si>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</si>
  <si>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</si>
  <si>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</si>
  <si>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</si>
  <si>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</si>
  <si>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</si>
  <si>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</si>
  <si>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</si>
  <si>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</si>
  <si>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</si>
  <si>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</si>
  <si>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</si>
  <si>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</si>
  <si>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</si>
  <si>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</si>
  <si>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</si>
  <si>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</si>
  <si>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</si>
  <si>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</si>
  <si>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</si>
  <si>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</si>
  <si>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</si>
  <si>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</si>
  <si>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</si>
  <si>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</si>
  <si>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</si>
  <si>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</si>
  <si>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</si>
  <si>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</si>
  <si>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</si>
  <si>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</si>
  <si>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</si>
  <si>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</si>
  <si>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</si>
  <si>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</si>
  <si>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</si>
  <si>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</si>
  <si>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</si>
  <si>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</si>
  <si>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</si>
  <si>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</si>
  <si>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</si>
  <si>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</si>
  <si>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</si>
  <si>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</si>
  <si>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</si>
  <si>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</si>
  <si>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</si>
  <si>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</si>
  <si>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</si>
  <si>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</si>
  <si>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</si>
  <si>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</si>
  <si>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</si>
  <si>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</si>
  <si>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</si>
  <si>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</si>
  <si>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</si>
  <si>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</si>
  <si>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</si>
  <si>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</si>
  <si>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</si>
  <si>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</si>
  <si>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</si>
  <si>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</si>
  <si>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</si>
  <si>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</si>
  <si>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</si>
  <si>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</si>
  <si>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</si>
  <si>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</si>
  <si>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</si>
  <si>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</si>
  <si>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</si>
  <si>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</si>
  <si>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</si>
  <si>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</si>
  <si>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</si>
  <si>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</si>
  <si>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</si>
  <si>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</si>
  <si>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</si>
  <si>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</si>
  <si>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</si>
  <si>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</si>
  <si>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</si>
  <si>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</si>
  <si>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</si>
  <si>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</si>
  <si>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</si>
  <si>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</si>
  <si>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</si>
  <si>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</si>
  <si>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</si>
  <si>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</si>
  <si>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</si>
  <si>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</si>
  <si>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</si>
  <si>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</si>
  <si>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</si>
  <si>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</si>
  <si>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</si>
  <si>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</si>
  <si>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</si>
  <si>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</si>
  <si>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</si>
  <si>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</si>
  <si>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</si>
  <si>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</si>
  <si>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</si>
  <si>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</si>
  <si>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</si>
  <si>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</si>
  <si>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</si>
  <si>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</si>
  <si>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</si>
  <si>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</si>
  <si>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</si>
  <si>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</si>
  <si>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</si>
  <si>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</si>
  <si>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</si>
  <si>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</si>
  <si>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</si>
  <si>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</si>
  <si>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</si>
  <si>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</si>
  <si>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</si>
  <si>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</si>
  <si>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</si>
  <si>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</si>
  <si>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</si>
  <si>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</si>
  <si>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</si>
  <si>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</si>
  <si>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</si>
  <si>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</si>
  <si>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</si>
  <si>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</si>
  <si>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</si>
  <si>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</si>
  <si>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</si>
  <si>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</si>
  <si>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</si>
  <si>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</si>
  <si>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</si>
  <si>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</si>
  <si>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</si>
  <si>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</si>
  <si>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</si>
  <si>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</si>
  <si>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</si>
  <si>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</si>
  <si>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</si>
  <si>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</si>
  <si>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</si>
  <si>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</si>
  <si>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</si>
  <si>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</si>
  <si>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</si>
  <si>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</si>
  <si>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</si>
  <si>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</si>
  <si>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</si>
  <si>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</si>
  <si>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</si>
  <si>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</si>
  <si>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</si>
  <si>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</si>
  <si>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</si>
  <si>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</si>
  <si>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</si>
  <si>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</si>
  <si>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</si>
  <si>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</si>
  <si>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</si>
  <si>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</si>
  <si>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</si>
  <si>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</si>
  <si>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</si>
  <si>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</si>
  <si>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</si>
  <si>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</si>
  <si>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</si>
  <si>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</si>
  <si>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</si>
  <si>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</si>
  <si>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</si>
  <si>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</si>
  <si>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</si>
  <si>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</si>
  <si>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</si>
  <si>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</si>
  <si>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</si>
  <si>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</si>
  <si>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</si>
  <si>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</si>
  <si>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</si>
  <si>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</si>
  <si>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</si>
  <si>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</si>
  <si>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</si>
  <si>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</si>
  <si>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</si>
  <si>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</si>
  <si>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</si>
  <si>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</si>
  <si>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</si>
  <si>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</si>
  <si>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</si>
  <si>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</si>
  <si>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</si>
  <si>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</si>
  <si>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</si>
  <si>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</si>
  <si>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</si>
  <si>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</si>
  <si>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</si>
  <si>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</si>
  <si>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</si>
  <si>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</si>
  <si>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</si>
  <si>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</si>
  <si>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</si>
  <si>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</si>
  <si>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</si>
  <si>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</si>
  <si>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</si>
  <si>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</si>
  <si>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</si>
  <si>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</si>
  <si>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</si>
  <si>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</si>
  <si>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</si>
  <si>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</si>
  <si>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</si>
  <si>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</si>
  <si>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</si>
  <si>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</si>
  <si>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</si>
  <si>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</si>
  <si>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</si>
  <si>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</si>
  <si>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</si>
  <si>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</si>
  <si>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</si>
  <si>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</si>
  <si>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</si>
  <si>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</si>
  <si>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</si>
  <si>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</si>
  <si>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</si>
  <si>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</si>
  <si>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</si>
  <si>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</si>
  <si>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</si>
  <si>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</si>
  <si>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</si>
  <si>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</si>
  <si>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</si>
  <si>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</si>
  <si>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</si>
  <si>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</si>
  <si>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</si>
  <si>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</si>
  <si>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</si>
  <si>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</si>
  <si>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</si>
  <si>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</si>
  <si>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</si>
  <si>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</si>
  <si>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</si>
  <si>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</si>
  <si>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</si>
  <si>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</si>
  <si>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</si>
  <si>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</si>
  <si>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</si>
  <si>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</si>
  <si>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</si>
  <si>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</si>
  <si>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</si>
  <si>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</si>
  <si>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</si>
  <si>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</si>
  <si>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</si>
  <si>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</si>
  <si>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</si>
  <si>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</si>
  <si>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</si>
  <si>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</si>
  <si>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</si>
  <si>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</si>
  <si>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</si>
  <si>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</si>
  <si>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</si>
  <si>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</si>
  <si>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</si>
  <si>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</si>
  <si>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</si>
  <si>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</si>
  <si>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</si>
  <si>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</si>
  <si>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</si>
  <si>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</si>
  <si>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</si>
  <si>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</si>
  <si>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</si>
  <si>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</si>
  <si>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</si>
  <si>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</si>
  <si>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</si>
  <si>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</si>
  <si>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</si>
  <si>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</si>
  <si>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</si>
  <si>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</si>
  <si>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</si>
  <si>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</si>
  <si>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</si>
  <si>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</si>
  <si>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</si>
  <si>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</si>
  <si>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</si>
  <si>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</si>
  <si>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</si>
  <si>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</si>
  <si>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</si>
  <si>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</si>
  <si>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</si>
  <si>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</si>
  <si>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</si>
  <si>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</si>
  <si>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</si>
  <si>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</si>
  <si>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</si>
  <si>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</si>
  <si>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</si>
  <si>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</si>
  <si>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</si>
  <si>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</si>
  <si>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</si>
  <si>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</si>
  <si>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</si>
  <si>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</si>
  <si>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</si>
  <si>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</si>
  <si>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</si>
  <si>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</si>
  <si>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</si>
  <si>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</si>
  <si>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</si>
  <si>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</si>
  <si>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</si>
  <si>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</si>
  <si>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</si>
  <si>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</si>
  <si>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</si>
  <si>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</si>
  <si>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</si>
  <si>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</si>
  <si>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</si>
  <si>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</si>
  <si>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</si>
  <si>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</si>
  <si>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</si>
  <si>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</si>
  <si>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</si>
  <si>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</si>
  <si>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</si>
  <si>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</si>
  <si>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</si>
  <si>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</si>
  <si>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</si>
  <si>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</si>
  <si>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</si>
  <si>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</si>
  <si>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</si>
  <si>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</si>
  <si>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</si>
  <si>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</si>
  <si>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</si>
  <si>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</si>
  <si>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</si>
  <si>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</si>
  <si>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</si>
  <si>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</si>
  <si>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</si>
  <si>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</si>
  <si>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</si>
  <si>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</si>
  <si>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</si>
  <si>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</si>
  <si>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</si>
  <si>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</si>
  <si>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</si>
  <si>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</si>
  <si>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</si>
  <si>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</si>
  <si>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</si>
  <si>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</si>
  <si>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</si>
  <si>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</si>
  <si>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</si>
  <si>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</si>
  <si>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</si>
  <si>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</si>
  <si>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</si>
  <si>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</si>
  <si>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</si>
  <si>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</si>
  <si>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</si>
  <si>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</si>
  <si>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</si>
  <si>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</si>
  <si>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</si>
  <si>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</si>
  <si>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</si>
  <si>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</si>
  <si>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</si>
  <si>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</si>
  <si>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</si>
  <si>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</si>
  <si>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</si>
  <si>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</si>
  <si>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</si>
  <si>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</si>
  <si>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</si>
  <si>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</si>
  <si>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</si>
  <si>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</si>
  <si>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</si>
  <si>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</si>
  <si>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</si>
  <si>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</si>
  <si>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</si>
  <si>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</si>
  <si>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</si>
  <si>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</si>
  <si>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</si>
  <si>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</si>
  <si>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</si>
  <si>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</si>
  <si>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</si>
  <si>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</si>
  <si>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</si>
  <si>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</si>
  <si>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</si>
  <si>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</si>
  <si>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</si>
  <si>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</si>
  <si>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</si>
  <si>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</si>
  <si>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</si>
  <si>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</si>
  <si>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</si>
  <si>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</si>
  <si>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</si>
  <si>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</si>
  <si>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</si>
  <si>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</si>
  <si>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</si>
  <si>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</si>
  <si>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</si>
  <si>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</si>
  <si>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</si>
  <si>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</si>
  <si>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</si>
  <si>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</si>
  <si>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</si>
  <si>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</si>
  <si>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</si>
  <si>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</si>
  <si>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</si>
  <si>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</si>
  <si>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</si>
  <si>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</si>
  <si>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</si>
  <si>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</si>
  <si>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</si>
  <si>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</si>
  <si>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</si>
  <si>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</si>
  <si>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</si>
  <si>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</si>
  <si>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</si>
  <si>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</si>
  <si>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</si>
  <si>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</si>
  <si>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</si>
  <si>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</si>
  <si>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</si>
  <si>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</si>
  <si>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</si>
  <si>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</si>
  <si>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</si>
  <si>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</si>
  <si>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</si>
  <si>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</si>
  <si>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</si>
  <si>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</si>
  <si>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</si>
  <si>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</si>
  <si>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</si>
  <si>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</si>
  <si>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</si>
  <si>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</si>
  <si>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</si>
  <si>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</si>
  <si>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</si>
  <si>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</si>
  <si>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</si>
  <si>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</si>
  <si>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</si>
  <si>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</si>
  <si>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</si>
  <si>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</si>
  <si>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</si>
  <si>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</si>
  <si>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</si>
  <si>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</si>
  <si>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</si>
  <si>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</si>
  <si>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</si>
  <si>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</si>
  <si>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</si>
  <si>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</si>
  <si>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</si>
  <si>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</si>
  <si>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</si>
  <si>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</si>
  <si>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</si>
  <si>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</si>
  <si>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</si>
  <si>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</si>
  <si>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</si>
  <si>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</si>
  <si>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</si>
  <si>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</si>
  <si>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</si>
  <si>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</si>
  <si>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</si>
  <si>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</si>
  <si>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</si>
  <si>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</si>
  <si>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</si>
  <si>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</si>
  <si>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</si>
  <si>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</si>
  <si>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</si>
  <si>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</si>
  <si>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</si>
  <si>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</si>
  <si>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</si>
  <si>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</si>
  <si>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</si>
  <si>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</si>
  <si>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</si>
  <si>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</si>
  <si>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</si>
  <si>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</si>
  <si>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</si>
  <si>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</si>
  <si>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</si>
  <si>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</si>
  <si>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</si>
  <si>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</si>
  <si>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</si>
  <si>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</si>
  <si>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</si>
  <si>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</si>
  <si>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</si>
  <si>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</si>
  <si>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</si>
  <si>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</si>
  <si>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</si>
  <si>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</si>
  <si>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</si>
  <si>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</si>
  <si>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</si>
  <si>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</si>
  <si>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</si>
  <si>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</si>
  <si>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</si>
  <si>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</si>
  <si>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</si>
  <si>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</si>
  <si>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</si>
  <si>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</si>
  <si>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</si>
  <si>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</si>
  <si>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</si>
  <si>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</si>
  <si>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</si>
  <si>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</si>
  <si>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</si>
  <si>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</si>
  <si>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</si>
  <si>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</si>
  <si>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</si>
  <si>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</si>
  <si>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</si>
  <si>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</si>
  <si>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</si>
  <si>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</si>
  <si>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</si>
  <si>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</si>
  <si>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</si>
  <si>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</si>
  <si>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</si>
  <si>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</si>
  <si>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</si>
  <si>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</si>
  <si>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</si>
  <si>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</si>
  <si>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</si>
  <si>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</si>
  <si>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</si>
  <si>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</si>
  <si>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</si>
  <si>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</si>
  <si>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</si>
  <si>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</si>
  <si>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</si>
  <si>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</si>
  <si>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</si>
  <si>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</si>
  <si>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</si>
  <si>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</si>
  <si>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</si>
  <si>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</si>
  <si>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</si>
  <si>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</si>
  <si>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</si>
  <si>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</si>
  <si>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</si>
  <si>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</si>
  <si>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</si>
  <si>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</si>
  <si>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</si>
  <si>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</si>
  <si>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</si>
  <si>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</si>
  <si>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</si>
  <si>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</si>
  <si>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</si>
  <si>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</si>
  <si>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</si>
  <si>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</si>
  <si>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</si>
  <si>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</si>
  <si>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</si>
  <si>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</si>
  <si>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</si>
  <si>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</si>
  <si>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</si>
  <si>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</si>
  <si>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</si>
  <si>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</si>
  <si>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</si>
  <si>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</si>
  <si>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</si>
  <si>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</si>
  <si>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</si>
  <si>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</si>
  <si>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</si>
  <si>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</si>
  <si>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</si>
  <si>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</si>
  <si>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</si>
  <si>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</si>
  <si>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</si>
  <si>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</si>
  <si>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</si>
  <si>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</si>
  <si>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</si>
  <si>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</si>
  <si>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</si>
  <si>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</si>
  <si>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</si>
  <si>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</si>
  <si>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</si>
  <si>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</si>
  <si>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</si>
  <si>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</si>
  <si>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</si>
  <si>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</si>
  <si>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</si>
  <si>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</si>
  <si>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</si>
  <si>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</si>
  <si>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</si>
  <si>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</si>
  <si>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</si>
  <si>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</si>
  <si>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</si>
  <si>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</si>
  <si>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</si>
  <si>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</si>
  <si>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</si>
  <si>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</si>
  <si>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</si>
  <si>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</si>
  <si>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</si>
  <si>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</si>
  <si>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</si>
  <si>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</si>
  <si>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</si>
  <si>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</si>
  <si>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</si>
  <si>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</si>
  <si>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</si>
  <si>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</si>
  <si>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</si>
  <si>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</si>
  <si>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</si>
  <si>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</si>
  <si>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</si>
  <si>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</si>
  <si>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</si>
  <si>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</si>
  <si>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</si>
  <si>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</si>
  <si>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</si>
  <si>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</si>
  <si>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</si>
  <si>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</si>
  <si>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</si>
  <si>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</si>
  <si>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</si>
  <si>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</si>
  <si>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</si>
  <si>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</si>
  <si>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</si>
  <si>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</si>
  <si>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</si>
  <si>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</si>
  <si>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</si>
  <si>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</si>
  <si>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</si>
  <si>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</si>
  <si>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</si>
  <si>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</si>
  <si>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</si>
  <si>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</si>
  <si>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</si>
  <si>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</si>
  <si>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</si>
  <si>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</si>
  <si>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</si>
  <si>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</si>
  <si>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</si>
  <si>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</si>
  <si>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</si>
  <si>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</si>
  <si>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</si>
  <si>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</si>
  <si>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</si>
  <si>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</si>
  <si>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</si>
  <si>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</si>
  <si>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</si>
  <si>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</si>
  <si>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</si>
  <si>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</si>
  <si>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</si>
  <si>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</si>
  <si>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</si>
  <si>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</si>
  <si>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</si>
  <si>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</si>
  <si>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</si>
  <si>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</si>
  <si>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</si>
  <si>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</si>
  <si>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</si>
  <si>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</si>
  <si>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</si>
  <si>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</si>
  <si>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</si>
  <si>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</si>
  <si>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</si>
  <si>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</si>
  <si>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</si>
  <si>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</si>
  <si>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</si>
  <si>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</si>
  <si>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</si>
  <si>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</si>
  <si>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</si>
  <si>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</si>
  <si>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</si>
  <si>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</si>
  <si>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</si>
  <si>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</si>
  <si>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</si>
  <si>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</si>
  <si>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</si>
  <si>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</si>
  <si>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</si>
  <si>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</si>
  <si>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</si>
  <si>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</si>
  <si>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</si>
  <si>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</si>
  <si>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</si>
  <si>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</si>
  <si>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</si>
  <si>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</si>
  <si>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</si>
  <si>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</si>
  <si>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</si>
  <si>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</si>
  <si>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</si>
  <si>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</si>
  <si>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</si>
  <si>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</si>
  <si>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</si>
  <si>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</si>
  <si>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</si>
  <si>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</si>
  <si>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</si>
  <si>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</si>
  <si>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</si>
  <si>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</si>
  <si>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</si>
  <si>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</si>
  <si>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</si>
  <si>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</si>
  <si>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</si>
  <si>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</si>
  <si>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</si>
  <si>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</si>
  <si>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</si>
  <si>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</si>
  <si>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</si>
  <si>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</si>
  <si>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</si>
  <si>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</si>
  <si>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</si>
  <si>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</si>
  <si>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</si>
  <si>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</si>
  <si>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</si>
  <si>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</si>
  <si>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</si>
  <si>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</si>
  <si>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</si>
  <si>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</si>
  <si>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</si>
  <si>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</si>
  <si>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</si>
  <si>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</si>
  <si>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</si>
  <si>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</si>
  <si>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</si>
  <si>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</si>
  <si>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</si>
  <si>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</si>
  <si>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</si>
  <si>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</si>
  <si>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</si>
  <si>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</si>
  <si>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</si>
  <si>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</si>
  <si>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</si>
  <si>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</si>
  <si>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</si>
  <si>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</si>
  <si>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</si>
  <si>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</si>
  <si>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</si>
  <si>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</si>
  <si>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</si>
  <si>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</si>
  <si>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</si>
  <si>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</si>
  <si>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</si>
  <si>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</si>
  <si>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</si>
  <si>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</si>
  <si>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</si>
  <si>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</si>
  <si>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</si>
  <si>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</si>
  <si>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</si>
  <si>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</si>
  <si>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</si>
  <si>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</si>
  <si>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</si>
  <si>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</si>
  <si>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</si>
  <si>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</si>
  <si>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</si>
  <si>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</si>
  <si>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</si>
  <si>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</si>
  <si>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</si>
  <si>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</si>
  <si>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</si>
  <si>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</si>
  <si>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</si>
  <si>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</si>
  <si>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</si>
  <si>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</si>
  <si>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</si>
  <si>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</si>
  <si>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</si>
  <si>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</si>
  <si>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</si>
  <si>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</si>
  <si>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</si>
  <si>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</si>
  <si>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</si>
  <si>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</si>
  <si>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</si>
  <si>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</si>
  <si>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</si>
  <si>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</si>
  <si>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</si>
  <si>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</si>
  <si>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</si>
  <si>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</si>
  <si>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</si>
  <si>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</si>
  <si>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</si>
  <si>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</si>
  <si>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</si>
  <si>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</si>
  <si>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</si>
  <si>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</si>
  <si>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</si>
  <si>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</si>
  <si>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</si>
  <si>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</si>
  <si>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</si>
  <si>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</si>
  <si>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</si>
  <si>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</si>
  <si>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</si>
  <si>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</si>
  <si>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</si>
  <si>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</si>
  <si>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</si>
  <si>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</si>
  <si>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</si>
  <si>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</si>
  <si>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</si>
  <si>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</si>
  <si>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</si>
  <si>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</si>
  <si>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</si>
  <si>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</si>
  <si>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</si>
  <si>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</si>
  <si>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</si>
  <si>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</si>
  <si>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</si>
  <si>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</si>
  <si>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</si>
  <si>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</si>
  <si>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</si>
  <si>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</si>
  <si>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</si>
  <si>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</si>
  <si>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</si>
  <si>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</si>
  <si>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</si>
  <si>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</si>
  <si>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</si>
  <si>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</si>
  <si>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</si>
  <si>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</si>
  <si>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</si>
  <si>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</si>
  <si>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</si>
  <si>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</si>
  <si>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</si>
  <si>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</si>
  <si>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</si>
  <si>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</si>
  <si>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</si>
  <si>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</si>
  <si>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</si>
  <si>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</si>
  <si>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</si>
  <si>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</si>
  <si>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</si>
  <si>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</si>
  <si>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</si>
  <si>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</si>
  <si>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</si>
  <si>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</si>
  <si>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</si>
  <si>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</si>
  <si>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</si>
  <si>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</si>
  <si>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</si>
  <si>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</si>
  <si>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</si>
  <si>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</si>
  <si>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</si>
  <si>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</si>
  <si>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</si>
  <si>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</si>
  <si>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</si>
  <si>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</si>
  <si>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</si>
  <si>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</si>
  <si>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</si>
  <si>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</si>
  <si>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</si>
  <si>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</si>
  <si>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</si>
  <si>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</si>
  <si>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</si>
  <si>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</si>
  <si>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</si>
  <si>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</si>
  <si>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</si>
  <si>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</si>
  <si>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</si>
  <si>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</si>
  <si>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</si>
  <si>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</si>
  <si>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</si>
  <si>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</si>
  <si>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</si>
  <si>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</si>
  <si>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</si>
  <si>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</si>
  <si>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</si>
  <si>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</si>
  <si>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</si>
  <si>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</si>
  <si>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</si>
  <si>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</si>
  <si>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</si>
  <si>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</si>
  <si>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</si>
  <si>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</si>
  <si>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</si>
  <si>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</si>
  <si>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</si>
  <si>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</si>
  <si>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</si>
  <si>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</si>
  <si>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</si>
  <si>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</si>
  <si>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</si>
  <si>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</si>
  <si>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</si>
  <si>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</si>
  <si>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</si>
  <si>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</si>
  <si>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</si>
  <si>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</si>
  <si>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</si>
  <si>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</si>
  <si>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</si>
  <si>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</si>
  <si>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</si>
  <si>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</si>
  <si>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</si>
  <si>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</si>
  <si>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</si>
  <si>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</si>
  <si>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</si>
  <si>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</si>
  <si>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</si>
  <si>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</si>
  <si>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</si>
  <si>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</si>
  <si>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</si>
  <si>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</si>
  <si>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</si>
  <si>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</si>
  <si>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</si>
  <si>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</si>
  <si>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</si>
  <si>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</si>
  <si>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</si>
  <si>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</si>
  <si>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</si>
  <si>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</si>
  <si>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</si>
  <si>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</si>
  <si>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</si>
  <si>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</si>
  <si>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</si>
  <si>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</si>
  <si>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</si>
  <si>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</si>
  <si>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</si>
  <si>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</si>
  <si>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</si>
  <si>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</si>
  <si>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</si>
  <si>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</si>
  <si>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</si>
  <si>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</si>
  <si>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</si>
  <si>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</si>
  <si>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</si>
  <si>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</si>
  <si>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</si>
  <si>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</si>
  <si>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</si>
  <si>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</si>
  <si>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</si>
  <si>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</si>
  <si>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</si>
  <si>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</si>
  <si>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</si>
  <si>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</si>
  <si>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</si>
  <si>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</si>
  <si>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</si>
  <si>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</si>
  <si>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</si>
  <si>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</si>
  <si>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</si>
  <si>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</si>
  <si>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</si>
  <si>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</si>
  <si>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</si>
  <si>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</si>
  <si>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</si>
  <si>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</si>
  <si>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</si>
  <si>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</si>
  <si>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</si>
  <si>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</si>
  <si>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</si>
  <si>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</si>
  <si>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</si>
  <si>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</si>
  <si>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</si>
  <si>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</si>
  <si>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</si>
  <si>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</si>
  <si>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</si>
  <si>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</si>
  <si>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</si>
  <si>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</si>
  <si>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</si>
  <si>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</si>
  <si>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</si>
  <si>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</si>
  <si>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</si>
  <si>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</si>
  <si>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</si>
  <si>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</si>
  <si>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</si>
  <si>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</si>
  <si>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</si>
  <si>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</si>
  <si>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</si>
  <si>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</si>
  <si>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</si>
  <si>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</si>
  <si>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</si>
  <si>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</si>
  <si>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</si>
  <si>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</si>
  <si>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</si>
  <si>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</si>
  <si>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</si>
  <si>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</si>
  <si>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</si>
  <si>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</si>
  <si>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</si>
  <si>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</si>
  <si>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</si>
  <si>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</si>
  <si>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</si>
  <si>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</si>
  <si>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</si>
  <si>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</si>
  <si>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</si>
  <si>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</si>
  <si>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</si>
  <si>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</si>
  <si>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</si>
  <si>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</si>
  <si>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</si>
  <si>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</si>
  <si>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</si>
  <si>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</si>
  <si>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</si>
  <si>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</si>
  <si>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</si>
  <si>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</si>
  <si>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</si>
  <si>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</si>
  <si>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</si>
  <si>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</si>
  <si>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</si>
  <si>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</si>
  <si>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</si>
  <si>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</si>
  <si>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</si>
  <si>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</si>
  <si>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</si>
  <si>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</si>
  <si>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</si>
  <si>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</si>
  <si>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</si>
  <si>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</si>
  <si>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</si>
  <si>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</si>
  <si>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</si>
  <si>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</si>
  <si>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</si>
  <si>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</si>
  <si>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</si>
  <si>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</si>
  <si>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</si>
  <si>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</si>
  <si>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</si>
  <si>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</si>
  <si>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</si>
  <si>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</si>
  <si>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</si>
  <si>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</si>
  <si>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</si>
  <si>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</si>
  <si>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</si>
  <si>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</si>
  <si>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</si>
  <si>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</si>
  <si>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</si>
  <si>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</si>
  <si>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</si>
  <si>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</si>
  <si>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</si>
  <si>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</si>
  <si>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</si>
  <si>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</si>
  <si>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</si>
  <si>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</si>
  <si>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</si>
  <si>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</si>
  <si>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</si>
  <si>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</si>
  <si>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</si>
  <si>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</si>
  <si>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</si>
  <si>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</si>
  <si>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</si>
  <si>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</si>
  <si>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</si>
  <si>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</si>
  <si>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</si>
  <si>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</si>
  <si>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</si>
  <si>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</si>
  <si>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</si>
  <si>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</si>
  <si>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</si>
  <si>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</si>
  <si>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</si>
  <si>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</si>
  <si>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</si>
  <si>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</si>
  <si>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</si>
  <si>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</si>
  <si>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</si>
  <si>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</si>
  <si>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</si>
  <si>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</si>
  <si>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</si>
  <si>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</si>
  <si>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</si>
  <si>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</si>
  <si>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</si>
  <si>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</si>
  <si>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</si>
  <si>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</si>
  <si>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</si>
  <si>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</si>
  <si>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</si>
  <si>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</si>
  <si>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</si>
  <si>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</si>
  <si>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</si>
  <si>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</si>
  <si>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</si>
  <si>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</si>
  <si>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</si>
  <si>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</si>
  <si>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</si>
  <si>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</si>
  <si>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</si>
  <si>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</si>
  <si>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</si>
  <si>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</si>
  <si>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</si>
  <si>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</si>
  <si>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</si>
  <si>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</si>
  <si>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</si>
  <si>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</si>
  <si>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</si>
  <si>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</si>
  <si>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</si>
  <si>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</si>
  <si>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</si>
  <si>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</si>
  <si>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</si>
  <si>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</si>
  <si>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</si>
  <si>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</si>
  <si>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</si>
  <si>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</si>
  <si>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</si>
  <si>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</si>
  <si>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</si>
  <si>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</si>
  <si>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</si>
  <si>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</si>
  <si>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</si>
  <si>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</si>
  <si>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</si>
  <si>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</si>
  <si>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</si>
  <si>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</si>
  <si>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</si>
  <si>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</si>
  <si>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</si>
  <si>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</si>
  <si>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</si>
  <si>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</si>
  <si>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</si>
  <si>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</si>
  <si>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</si>
  <si>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</si>
  <si>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</si>
  <si>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</si>
  <si>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</si>
  <si>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</si>
  <si>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</si>
  <si>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</si>
  <si>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</si>
  <si>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</si>
  <si>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</si>
  <si>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</si>
  <si>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</si>
  <si>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</si>
  <si>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</si>
  <si>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</si>
  <si>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</si>
  <si>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</si>
  <si>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</si>
  <si>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</si>
  <si>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</si>
  <si>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</si>
  <si>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</si>
  <si>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</si>
  <si>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</si>
  <si>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</si>
  <si>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</si>
  <si>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</si>
  <si>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</si>
  <si>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</si>
  <si>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</si>
  <si>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</si>
  <si>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</si>
  <si>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</si>
  <si>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</si>
  <si>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</si>
  <si>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</si>
  <si>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</si>
  <si>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</si>
  <si>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</si>
  <si>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</si>
  <si>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</si>
  <si>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</si>
  <si>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</si>
  <si>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</si>
  <si>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</si>
  <si>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</si>
  <si>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</si>
  <si>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</si>
  <si>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</si>
  <si>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</si>
  <si>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</si>
  <si>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</si>
  <si>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</si>
  <si>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</si>
  <si>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</si>
  <si>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</si>
  <si>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</si>
  <si>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</si>
  <si>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</si>
  <si>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</si>
  <si>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</si>
  <si>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</si>
  <si>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</si>
  <si>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</si>
  <si>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</si>
  <si>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</si>
  <si>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</si>
  <si>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</si>
  <si>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</si>
  <si>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</si>
  <si>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</si>
  <si>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</si>
  <si>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</si>
  <si>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</si>
  <si>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</si>
  <si>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</si>
  <si>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</si>
  <si>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</si>
  <si>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</si>
  <si>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</si>
  <si>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</si>
  <si>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</si>
  <si>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</si>
  <si>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</si>
  <si>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</si>
  <si>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</si>
  <si>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</si>
  <si>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</si>
  <si>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</si>
  <si>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</si>
  <si>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</si>
  <si>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</si>
  <si>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</si>
  <si>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</si>
  <si>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</si>
  <si>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</si>
  <si>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</si>
  <si>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</si>
  <si>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</si>
  <si>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</si>
  <si>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</si>
  <si>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</si>
  <si>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</si>
  <si>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</si>
  <si>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</si>
  <si>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</si>
  <si>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</si>
  <si>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</si>
  <si>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</si>
  <si>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</si>
  <si>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</si>
  <si>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</si>
  <si>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</si>
  <si>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</si>
  <si>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</si>
  <si>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</si>
  <si>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</si>
  <si>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</si>
  <si>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</si>
  <si>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</si>
  <si>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</si>
  <si>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</si>
  <si>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</si>
  <si>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</si>
  <si>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</si>
  <si>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</si>
  <si>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</si>
  <si>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</si>
  <si>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</si>
  <si>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</si>
  <si>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</si>
  <si>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</si>
  <si>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</si>
  <si>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</si>
  <si>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</si>
  <si>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</si>
  <si>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</si>
  <si>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</si>
  <si>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</si>
  <si>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</si>
  <si>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</si>
  <si>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</si>
  <si>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</si>
  <si>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</si>
  <si>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</si>
  <si>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</si>
  <si>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</si>
  <si>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</si>
  <si>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</si>
  <si>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</si>
  <si>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</si>
  <si>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</si>
  <si>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</si>
  <si>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</si>
  <si>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</si>
  <si>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</si>
  <si>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</si>
  <si>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</si>
  <si>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</si>
  <si>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</si>
  <si>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</si>
  <si>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</si>
  <si>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</si>
  <si>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</si>
  <si>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</si>
  <si>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</si>
  <si>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</si>
  <si>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</si>
  <si>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</si>
  <si>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</si>
  <si>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</si>
  <si>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</si>
  <si>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</si>
  <si>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</si>
  <si>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</si>
  <si>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</si>
  <si>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</si>
  <si>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</si>
  <si>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</si>
  <si>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</si>
  <si>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</si>
  <si>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</si>
  <si>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</si>
  <si>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</si>
  <si>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</si>
  <si>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</si>
  <si>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</si>
  <si>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</si>
  <si>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</si>
  <si>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</si>
  <si>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</si>
  <si>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</si>
  <si>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</si>
  <si>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</si>
  <si>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</si>
  <si>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</si>
  <si>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</si>
  <si>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</si>
  <si>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</si>
  <si>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</si>
  <si>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</si>
  <si>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</si>
  <si>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</si>
  <si>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</si>
  <si>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</si>
  <si>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</si>
  <si>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</si>
  <si>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</si>
  <si>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</si>
  <si>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</si>
  <si>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</si>
  <si>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</si>
  <si>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</si>
  <si>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</si>
  <si>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</si>
  <si>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</si>
  <si>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</si>
  <si>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</si>
  <si>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</si>
  <si>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</si>
  <si>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</si>
  <si>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</si>
  <si>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</si>
  <si>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</si>
  <si>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</si>
  <si>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</si>
  <si>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</si>
  <si>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</si>
  <si>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</si>
  <si>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</si>
  <si>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</si>
  <si>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</si>
  <si>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</si>
  <si>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</si>
  <si>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</si>
  <si>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</si>
  <si>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</si>
  <si>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</si>
  <si>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</si>
  <si>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</si>
  <si>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</si>
  <si>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</si>
  <si>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</si>
  <si>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</si>
  <si>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</si>
  <si>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</si>
  <si>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</si>
  <si>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</si>
  <si>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</si>
  <si>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</si>
  <si>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</si>
  <si>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</si>
  <si>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</si>
  <si>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</si>
  <si>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</si>
  <si>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</si>
  <si>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</si>
  <si>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</si>
  <si>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</si>
  <si>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</si>
  <si>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</si>
  <si>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</si>
  <si>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</si>
  <si>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</si>
  <si>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</si>
  <si>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</si>
  <si>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</si>
  <si>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</si>
  <si>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</si>
  <si>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</si>
  <si>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</si>
  <si>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</si>
  <si>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</si>
  <si>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</si>
  <si>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</si>
  <si>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</si>
  <si>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</si>
  <si>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</si>
  <si>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</si>
  <si>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</si>
  <si>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</si>
  <si>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</si>
  <si>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</si>
  <si>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</si>
  <si>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</si>
  <si>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</si>
  <si>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</si>
  <si>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</si>
  <si>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</si>
  <si>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</si>
  <si>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</si>
  <si>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</si>
  <si>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</si>
  <si>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</si>
  <si>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</si>
  <si>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</si>
  <si>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</si>
  <si>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</si>
  <si>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</si>
  <si>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</si>
  <si>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</si>
  <si>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</si>
  <si>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</si>
  <si>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</si>
  <si>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</si>
  <si>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</si>
  <si>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</si>
  <si>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</si>
  <si>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</si>
  <si>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</si>
  <si>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</si>
  <si>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</si>
  <si>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</si>
  <si>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</si>
  <si>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</si>
  <si>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</si>
  <si>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</si>
  <si>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</si>
  <si>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</si>
  <si>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</si>
  <si>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</si>
  <si>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</si>
  <si>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</si>
  <si>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</si>
  <si>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</si>
  <si>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</si>
  <si>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</si>
  <si>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</si>
  <si>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</si>
  <si>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</si>
  <si>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</si>
  <si>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</si>
  <si>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</si>
  <si>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</si>
  <si>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</si>
  <si>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</si>
  <si>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</si>
  <si>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</si>
  <si>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</si>
  <si>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</si>
  <si>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</si>
  <si>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</si>
  <si>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</si>
  <si>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</si>
  <si>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</si>
  <si>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</si>
  <si>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</si>
  <si>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</si>
  <si>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</si>
  <si>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</si>
  <si>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</si>
  <si>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</si>
  <si>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</si>
  <si>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</si>
  <si>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</si>
  <si>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</si>
  <si>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</si>
  <si>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</si>
  <si>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</si>
  <si>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</si>
  <si>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</si>
  <si>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</si>
  <si>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</si>
  <si>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</si>
  <si>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</si>
  <si>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</si>
  <si>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</si>
  <si>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</si>
  <si>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</si>
  <si>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</si>
  <si>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</si>
  <si>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</si>
  <si>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</si>
  <si>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</si>
  <si>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</si>
  <si>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</si>
  <si>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</si>
  <si>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</si>
  <si>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</si>
  <si>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</si>
  <si>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</si>
  <si>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</si>
  <si>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</si>
  <si>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</si>
  <si>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</si>
  <si>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</si>
  <si>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</si>
  <si>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</si>
  <si>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</si>
  <si>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</si>
  <si>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</si>
  <si>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</si>
  <si>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</si>
  <si>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</si>
  <si>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</si>
  <si>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</si>
  <si>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</si>
  <si>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</si>
  <si>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</si>
  <si>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</si>
  <si>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</si>
  <si>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</si>
  <si>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</si>
  <si>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</si>
  <si>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</si>
  <si>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</si>
  <si>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</si>
  <si>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</si>
  <si>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</si>
  <si>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</si>
  <si>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</si>
  <si>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</si>
  <si>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</si>
  <si>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</si>
  <si>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</si>
  <si>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</si>
  <si>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</si>
  <si>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</si>
  <si>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</si>
  <si>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</si>
  <si>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</si>
  <si>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</si>
  <si>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</si>
  <si>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</si>
  <si>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</si>
  <si>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</si>
  <si>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</si>
  <si>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</si>
  <si>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</si>
  <si>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</si>
  <si>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</si>
  <si>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</si>
  <si>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</si>
  <si>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</si>
  <si>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</si>
  <si>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</si>
  <si>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</si>
  <si>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</si>
  <si>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</si>
  <si>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</si>
  <si>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</si>
  <si>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</si>
  <si>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</si>
  <si>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</si>
  <si>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</si>
  <si>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</si>
  <si>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</si>
  <si>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</si>
  <si>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</si>
  <si>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</si>
  <si>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</si>
  <si>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</si>
  <si>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</si>
  <si>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</si>
  <si>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</si>
  <si>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</si>
  <si>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</si>
  <si>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</si>
  <si>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</si>
  <si>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</si>
  <si>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</si>
  <si>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</si>
  <si>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</si>
  <si>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</si>
  <si>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</si>
  <si>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</si>
  <si>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</si>
  <si>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</si>
  <si>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</si>
  <si>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</si>
  <si>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</si>
  <si>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</si>
  <si>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</si>
  <si>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</si>
  <si>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</si>
  <si>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</si>
  <si>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</si>
  <si>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</si>
  <si>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</si>
  <si>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</si>
  <si>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</si>
  <si>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</si>
  <si>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</si>
  <si>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</si>
  <si>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</si>
  <si>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</si>
  <si>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</si>
  <si>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</si>
  <si>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</si>
  <si>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</si>
  <si>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</si>
  <si>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</si>
  <si>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</si>
  <si>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</si>
  <si>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</si>
  <si>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</si>
  <si>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</si>
  <si>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</si>
  <si>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</si>
  <si>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</si>
  <si>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</si>
  <si>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</si>
  <si>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</si>
  <si>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</si>
  <si>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</si>
  <si>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</si>
  <si>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</si>
  <si>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</si>
  <si>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</si>
  <si>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</si>
  <si>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</si>
  <si>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</si>
  <si>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</si>
  <si>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</si>
  <si>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</si>
  <si>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</si>
  <si>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</si>
  <si>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</si>
  <si>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</si>
  <si>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</si>
  <si>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</si>
  <si>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</si>
  <si>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</si>
  <si>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</si>
  <si>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</si>
  <si>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</si>
  <si>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</si>
  <si>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</si>
  <si>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</si>
  <si>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</si>
  <si>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</si>
  <si>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</si>
  <si>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</si>
  <si>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</si>
  <si>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</si>
  <si>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</si>
  <si>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</si>
  <si>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</si>
  <si>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</si>
  <si>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</si>
  <si>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</si>
  <si>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</si>
  <si>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</si>
  <si>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</si>
  <si>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</si>
  <si>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</si>
  <si>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</si>
  <si>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</si>
  <si>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</si>
  <si>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</si>
  <si>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</si>
  <si>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</si>
  <si>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</si>
  <si>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</si>
  <si>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</si>
  <si>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</si>
  <si>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</si>
  <si>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</si>
  <si>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</si>
  <si>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</si>
  <si>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</si>
  <si>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</si>
  <si>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</si>
  <si>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</si>
  <si>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</si>
  <si>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</si>
  <si>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</si>
  <si>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</si>
  <si>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</si>
  <si>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</si>
  <si>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</si>
  <si>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</si>
  <si>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</si>
  <si>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</si>
  <si>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</si>
  <si>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</si>
  <si>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</si>
  <si>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</si>
  <si>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</si>
  <si>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</si>
  <si>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</si>
  <si>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</si>
  <si>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</si>
  <si>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</si>
  <si>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</si>
  <si>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</si>
  <si>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</si>
  <si>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</si>
  <si>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</si>
  <si>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</si>
  <si>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</si>
  <si>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</si>
  <si>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</si>
  <si>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</si>
  <si>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</si>
  <si>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</si>
  <si>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</si>
  <si>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</si>
  <si>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</si>
  <si>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</si>
  <si>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</si>
  <si>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</si>
  <si>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</si>
  <si>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</si>
  <si>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</si>
  <si>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</si>
  <si>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</si>
  <si>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</si>
  <si>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</si>
  <si>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</si>
  <si>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</si>
  <si>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</si>
  <si>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</si>
  <si>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</si>
  <si>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</si>
  <si>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</si>
  <si>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</si>
  <si>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</si>
  <si>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</si>
  <si>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</si>
  <si>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</si>
  <si>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</si>
  <si>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</si>
  <si>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</si>
  <si>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</si>
  <si>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</si>
  <si>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</si>
  <si>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</si>
  <si>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</si>
  <si>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</si>
  <si>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</si>
  <si>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</si>
  <si>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</si>
  <si>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</si>
  <si>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</si>
  <si>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</si>
  <si>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</si>
  <si>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</si>
  <si>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</si>
  <si>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</si>
  <si>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</si>
  <si>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</si>
  <si>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</si>
  <si>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</si>
  <si>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</si>
  <si>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</si>
  <si>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</si>
  <si>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</si>
  <si>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</si>
  <si>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</si>
  <si>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</si>
  <si>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</si>
  <si>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</si>
  <si>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</si>
  <si>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</si>
  <si>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</si>
  <si>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</si>
  <si>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</si>
  <si>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</si>
  <si>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</si>
  <si>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</si>
  <si>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</si>
  <si>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</si>
  <si>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</si>
  <si>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</si>
  <si>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</si>
  <si>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</si>
  <si>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</si>
  <si>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</si>
  <si>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</si>
  <si>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</si>
  <si>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</si>
  <si>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</si>
  <si>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</si>
  <si>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</si>
  <si>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</si>
  <si>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</si>
  <si>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</si>
  <si>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</si>
  <si>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</si>
  <si>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</si>
  <si>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</si>
  <si>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</si>
  <si>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</si>
  <si>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</si>
  <si>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</si>
  <si>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</si>
  <si>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</si>
  <si>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</si>
  <si>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</si>
  <si>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</si>
  <si>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</si>
  <si>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</si>
  <si>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</si>
  <si>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</si>
  <si>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</si>
  <si>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</si>
  <si>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</si>
  <si>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</si>
  <si>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</si>
  <si>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</si>
  <si>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</si>
  <si>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</si>
  <si>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</si>
  <si>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</si>
  <si>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</si>
  <si>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</si>
  <si>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</si>
  <si>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</si>
  <si>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</si>
  <si>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</si>
  <si>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</si>
  <si>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</si>
  <si>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</si>
  <si>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</si>
  <si>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</si>
  <si>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</si>
  <si>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</si>
  <si>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</si>
  <si>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</si>
  <si>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</si>
  <si>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</si>
  <si>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</si>
  <si>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</si>
  <si>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</si>
  <si>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</si>
  <si>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</si>
  <si>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</si>
  <si>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</si>
  <si>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</si>
  <si>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</si>
  <si>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</si>
  <si>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</si>
  <si>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</si>
  <si>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</si>
  <si>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</si>
  <si>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</si>
  <si>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</si>
  <si>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</si>
  <si>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</si>
  <si>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</si>
  <si>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</si>
  <si>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</si>
  <si>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</si>
  <si>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</si>
  <si>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</si>
  <si>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</si>
  <si>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</si>
  <si>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</si>
  <si>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</si>
  <si>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</si>
  <si>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</si>
  <si>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</si>
  <si>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</si>
  <si>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</si>
  <si>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</si>
  <si>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</si>
  <si>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</si>
  <si>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</si>
  <si>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</si>
  <si>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</si>
  <si>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</si>
  <si>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</si>
  <si>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</si>
  <si>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</si>
  <si>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</si>
  <si>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</si>
  <si>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</si>
  <si>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</si>
  <si>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</si>
  <si>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</si>
  <si>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</si>
  <si>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</si>
  <si>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</si>
  <si>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</si>
  <si>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</si>
  <si>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</si>
  <si>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</si>
  <si>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</si>
  <si>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</si>
  <si>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</si>
  <si>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</si>
  <si>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</si>
  <si>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</si>
  <si>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</si>
  <si>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</si>
  <si>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</si>
  <si>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</si>
  <si>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</si>
  <si>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</si>
  <si>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</si>
  <si>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</si>
  <si>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</si>
  <si>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</si>
  <si>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</si>
  <si>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</si>
  <si>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</si>
  <si>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</si>
  <si>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</si>
  <si>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</si>
  <si>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</si>
  <si>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</si>
  <si>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</si>
  <si>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</si>
  <si>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</si>
  <si>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</si>
  <si>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</si>
  <si>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</si>
  <si>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</si>
  <si>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</si>
  <si>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</si>
  <si>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</si>
  <si>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</si>
  <si>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</si>
  <si>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</si>
  <si>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</si>
  <si>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</si>
  <si>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</si>
  <si>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</si>
  <si>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</si>
  <si>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</si>
  <si>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</si>
  <si>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</si>
  <si>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</si>
  <si>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</si>
  <si>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</si>
  <si>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</si>
  <si>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</si>
  <si>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</si>
  <si>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</si>
  <si>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</si>
  <si>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</si>
  <si>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</si>
  <si>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</si>
  <si>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</si>
  <si>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</si>
  <si>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</si>
  <si>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</si>
  <si>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</si>
  <si>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</si>
  <si>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</si>
  <si>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</si>
  <si>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</si>
  <si>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</si>
  <si>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</si>
  <si>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</si>
  <si>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</si>
  <si>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</si>
  <si>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</si>
  <si>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</si>
  <si>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</si>
  <si>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</si>
  <si>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</si>
  <si>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</si>
  <si>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</si>
  <si>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</si>
  <si>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</si>
  <si>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</si>
  <si>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</si>
  <si>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</si>
  <si>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</si>
  <si>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</si>
  <si>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</si>
  <si>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</si>
  <si>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</si>
  <si>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</si>
  <si>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</si>
  <si>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</si>
  <si>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</si>
  <si>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</si>
  <si>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</si>
  <si>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</si>
  <si>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</si>
  <si>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</si>
  <si>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</si>
  <si>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</si>
  <si>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</si>
  <si>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</si>
  <si>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</si>
  <si>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</si>
  <si>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</si>
  <si>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</si>
  <si>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</si>
  <si>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</si>
  <si>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</si>
  <si>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</si>
  <si>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</si>
  <si>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</si>
  <si>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</si>
  <si>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</si>
  <si>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</si>
  <si>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</si>
  <si>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</si>
  <si>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</si>
  <si>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</si>
  <si>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</si>
  <si>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</si>
  <si>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</si>
  <si>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</si>
  <si>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</si>
  <si>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</si>
  <si>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</si>
  <si>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</si>
  <si>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</si>
  <si>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</si>
  <si>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</si>
  <si>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</si>
  <si>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</si>
  <si>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</si>
  <si>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</si>
  <si>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</si>
  <si>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</si>
  <si>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</si>
  <si>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</si>
  <si>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</si>
  <si>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</si>
  <si>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</si>
  <si>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</si>
  <si>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</si>
  <si>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</si>
  <si>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</si>
  <si>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</si>
  <si>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</si>
  <si>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</si>
  <si>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</si>
  <si>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</si>
  <si>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</si>
  <si>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</si>
  <si>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</si>
  <si>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</si>
  <si>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</si>
  <si>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</si>
  <si>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</si>
  <si>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</si>
  <si>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</si>
  <si>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</si>
  <si>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</si>
  <si>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</si>
  <si>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</si>
  <si>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</si>
  <si>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</si>
  <si>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</si>
  <si>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</si>
  <si>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</si>
  <si>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</si>
  <si>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</si>
  <si>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</si>
  <si>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</si>
  <si>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</si>
  <si>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</si>
  <si>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</si>
  <si>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</si>
  <si>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</si>
  <si>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</si>
  <si>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</si>
  <si>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</si>
  <si>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</si>
  <si>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</si>
  <si>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</si>
  <si>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</si>
  <si>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</si>
  <si>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</si>
  <si>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</si>
  <si>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</si>
  <si>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</si>
  <si>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</si>
  <si>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</si>
  <si>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</si>
  <si>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</si>
  <si>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</si>
  <si>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</si>
  <si>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</si>
  <si>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</si>
  <si>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</si>
  <si>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</si>
  <si>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</si>
  <si>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</si>
  <si>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</si>
  <si>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</si>
  <si>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</si>
  <si>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</si>
  <si>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</si>
  <si>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</si>
  <si>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</si>
  <si>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</si>
  <si>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</si>
  <si>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</si>
  <si>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</si>
  <si>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</si>
  <si>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</si>
  <si>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</si>
  <si>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</si>
  <si>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</si>
  <si>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</si>
  <si>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</si>
  <si>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</si>
  <si>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</si>
  <si>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</si>
  <si>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</si>
  <si>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</si>
  <si>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</si>
  <si>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</si>
  <si>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</si>
  <si>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</si>
  <si>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</si>
  <si>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</si>
  <si>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</si>
  <si>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</si>
  <si>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</si>
  <si>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</si>
  <si>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</si>
  <si>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</si>
  <si>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</si>
  <si>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</si>
  <si>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</si>
  <si>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</si>
  <si>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</si>
  <si>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</si>
  <si>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</si>
  <si>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</si>
  <si>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</si>
  <si>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</si>
  <si>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</si>
  <si>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</si>
  <si>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</si>
  <si>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</si>
  <si>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</si>
  <si>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</si>
  <si>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</si>
  <si>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</si>
  <si>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</si>
  <si>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</si>
  <si>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</si>
  <si>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</si>
  <si>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</si>
  <si>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</si>
  <si>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</si>
  <si>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</si>
  <si>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</si>
  <si>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</si>
  <si>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</si>
  <si>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</si>
  <si>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</si>
  <si>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</si>
  <si>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</si>
  <si>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</si>
  <si>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</si>
  <si>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</si>
  <si>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</si>
  <si>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</si>
  <si>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</si>
  <si>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</si>
  <si>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</si>
  <si>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</si>
  <si>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</si>
  <si>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</si>
  <si>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</si>
  <si>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</si>
  <si>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</si>
  <si>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</si>
  <si>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</si>
  <si>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</si>
  <si>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</si>
  <si>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</si>
  <si>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</si>
  <si>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</si>
  <si>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</si>
  <si>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</si>
  <si>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</si>
  <si>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</si>
  <si>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</si>
  <si>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</si>
  <si>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</si>
  <si>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</si>
  <si>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</si>
  <si>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</si>
  <si>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</si>
  <si>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</si>
  <si>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</si>
  <si>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</si>
  <si>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</si>
  <si>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</si>
  <si>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</si>
  <si>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</si>
  <si>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</si>
  <si>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</si>
  <si>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</si>
  <si>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</si>
  <si>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</si>
  <si>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</si>
  <si>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</si>
  <si>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</si>
  <si>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</si>
  <si>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</si>
  <si>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</si>
  <si>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</si>
  <si>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</si>
  <si>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</si>
  <si>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</si>
  <si>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</si>
  <si>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</si>
  <si>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</si>
  <si>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</si>
  <si>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</si>
  <si>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</si>
  <si>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</si>
  <si>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</si>
  <si>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</si>
  <si>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</si>
  <si>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</si>
  <si>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</si>
  <si>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</si>
  <si>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</si>
  <si>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</si>
  <si>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</si>
  <si>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</si>
  <si>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</si>
  <si>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</si>
  <si>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</si>
  <si>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</si>
  <si>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</si>
  <si>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</si>
  <si>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</si>
  <si>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</si>
  <si>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</si>
  <si>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</si>
  <si>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</si>
  <si>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</si>
  <si>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</si>
  <si>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</si>
  <si>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</si>
  <si>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</si>
  <si>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</si>
  <si>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</si>
  <si>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</si>
  <si>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</si>
  <si>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</si>
  <si>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</si>
  <si>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</si>
  <si>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</si>
  <si>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</si>
  <si>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</si>
  <si>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</si>
  <si>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</si>
  <si>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</si>
  <si>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</si>
  <si>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</si>
  <si>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</si>
  <si>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</si>
  <si>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</si>
  <si>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</si>
  <si>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</si>
  <si>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</si>
  <si>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</si>
  <si>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</si>
  <si>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</si>
  <si>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</si>
  <si>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</si>
  <si>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</si>
  <si>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</si>
  <si>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</si>
  <si>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</si>
  <si>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</si>
  <si>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</si>
  <si>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</si>
  <si>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</si>
  <si>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</si>
  <si>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</si>
  <si>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</si>
  <si>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</si>
  <si>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</si>
  <si>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</si>
  <si>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</si>
  <si>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</si>
  <si>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</si>
  <si>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</si>
  <si>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</si>
  <si>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</si>
  <si>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</si>
  <si>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</si>
  <si>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</si>
  <si>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</si>
  <si>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</si>
  <si>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</si>
  <si>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</si>
  <si>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</si>
  <si>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</si>
  <si>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</si>
  <si>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</si>
  <si>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</si>
  <si>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</si>
  <si>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</si>
  <si>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</si>
  <si>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</si>
  <si>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</si>
  <si>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</si>
  <si>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</si>
  <si>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</si>
  <si>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</si>
  <si>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</si>
  <si>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</si>
  <si>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</si>
  <si>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</si>
  <si>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</si>
  <si>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</si>
  <si>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</si>
  <si>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</si>
  <si>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</si>
  <si>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</si>
  <si>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</si>
  <si>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</si>
  <si>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</si>
  <si>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</si>
  <si>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</si>
  <si>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</si>
  <si>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</si>
  <si>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</si>
  <si>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</si>
  <si>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</si>
  <si>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</si>
  <si>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</si>
  <si>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</si>
  <si>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</si>
  <si>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</si>
  <si>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</si>
  <si>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</si>
  <si>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</si>
  <si>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</si>
  <si>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</si>
  <si>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</si>
  <si>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</si>
  <si>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</si>
  <si>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</si>
  <si>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</si>
  <si>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</si>
  <si>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</si>
  <si>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</si>
  <si>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</si>
  <si>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</si>
  <si>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</si>
  <si>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</si>
  <si>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</si>
  <si>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</si>
  <si>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</si>
  <si>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</si>
  <si>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</si>
  <si>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</si>
  <si>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</si>
  <si>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</si>
  <si>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</si>
  <si>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</si>
  <si>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</si>
  <si>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</si>
  <si>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</si>
  <si>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</si>
  <si>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</si>
  <si>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</si>
  <si>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</si>
  <si>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</si>
  <si>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</si>
  <si>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</si>
  <si>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</si>
  <si>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</si>
  <si>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</si>
  <si>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</si>
  <si>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</si>
  <si>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</si>
  <si>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</si>
  <si>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</si>
  <si>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</si>
  <si>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</si>
  <si>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</si>
  <si>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</si>
  <si>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</si>
  <si>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</si>
  <si>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</si>
  <si>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</si>
  <si>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</si>
  <si>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</si>
  <si>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</si>
  <si>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</si>
  <si>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</si>
  <si>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</si>
  <si>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</si>
  <si>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</si>
  <si>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</si>
  <si>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</si>
  <si>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</si>
  <si>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</si>
  <si>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</si>
  <si>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</si>
  <si>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</si>
  <si>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</si>
  <si>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</si>
  <si>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</si>
  <si>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</si>
  <si>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</si>
  <si>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</si>
  <si>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</si>
  <si>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</si>
  <si>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</si>
  <si>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</si>
  <si>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</si>
  <si>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</si>
  <si>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</si>
  <si>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</si>
  <si>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</si>
  <si>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</si>
  <si>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</si>
  <si>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</si>
  <si>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</si>
  <si>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</si>
  <si>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</si>
  <si>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</si>
  <si>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</si>
  <si>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</si>
  <si>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</si>
  <si>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</si>
  <si>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</si>
  <si>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</si>
  <si>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</si>
  <si>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</si>
  <si>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</si>
  <si>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</si>
  <si>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</si>
  <si>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</si>
  <si>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</si>
  <si>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</si>
  <si>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</si>
  <si>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</si>
  <si>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</si>
  <si>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</si>
  <si>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</si>
  <si>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</si>
  <si>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</si>
  <si>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</si>
  <si>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</si>
  <si>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</si>
  <si>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</si>
  <si>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</si>
  <si>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</si>
  <si>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</si>
  <si>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</si>
  <si>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</si>
  <si>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</si>
  <si>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</si>
  <si>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</si>
  <si>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</si>
  <si>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</si>
  <si>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</si>
  <si>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</si>
  <si>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</si>
  <si>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</si>
  <si>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</si>
  <si>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</si>
  <si>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</si>
  <si>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</si>
  <si>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</si>
  <si>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</si>
  <si>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</si>
  <si>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</si>
  <si>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</si>
  <si>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</si>
  <si>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</si>
  <si>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</si>
  <si>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</si>
  <si>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</si>
  <si>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</si>
  <si>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</si>
  <si>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</si>
  <si>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</si>
  <si>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</si>
  <si>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</si>
  <si>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</si>
  <si>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</si>
  <si>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</si>
  <si>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</si>
  <si>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</si>
  <si>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</si>
  <si>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</si>
  <si>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</si>
  <si>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</si>
  <si>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</si>
  <si>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</si>
  <si>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</si>
  <si>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</si>
  <si>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</si>
  <si>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</si>
  <si>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</si>
  <si>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</si>
  <si>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</si>
  <si>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</si>
  <si>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</si>
  <si>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</si>
  <si>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</si>
  <si>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</si>
  <si>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</si>
  <si>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</si>
  <si>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</si>
  <si>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</si>
  <si>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</si>
  <si>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</si>
  <si>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</si>
  <si>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</si>
  <si>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</si>
  <si>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</si>
  <si>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</si>
  <si>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</si>
  <si>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</si>
  <si>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</si>
  <si>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</si>
  <si>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</si>
  <si>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</si>
  <si>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</si>
  <si>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</si>
  <si>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</si>
  <si>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</si>
  <si>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</si>
  <si>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</si>
  <si>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</si>
  <si>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</si>
  <si>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</si>
  <si>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</si>
  <si>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</si>
  <si>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</si>
  <si>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</si>
  <si>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</si>
  <si>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</si>
  <si>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</si>
  <si>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</si>
  <si>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</si>
  <si>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</si>
  <si>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</si>
  <si>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</si>
  <si>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</si>
  <si>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</si>
  <si>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</si>
  <si>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</si>
  <si>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</si>
  <si>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</si>
  <si>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</si>
  <si>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</si>
  <si>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</si>
  <si>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</si>
  <si>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</si>
  <si>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</si>
  <si>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</si>
  <si>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</si>
  <si>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</si>
  <si>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</si>
  <si>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</si>
  <si>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</si>
  <si>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</si>
  <si>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</si>
  <si>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</si>
  <si>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</si>
  <si>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</si>
  <si>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</si>
  <si>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</si>
  <si>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</si>
  <si>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</si>
  <si>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</si>
  <si>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</si>
  <si>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</si>
  <si>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</si>
  <si>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</si>
  <si>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</si>
  <si>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</si>
  <si>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</si>
  <si>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</si>
  <si>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</si>
  <si>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</si>
  <si>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</si>
  <si>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</si>
  <si>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</si>
  <si>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</si>
  <si>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</si>
  <si>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</si>
  <si>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</si>
  <si>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</si>
  <si>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</si>
  <si>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</si>
  <si>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</si>
  <si>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</si>
  <si>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</si>
  <si>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</si>
  <si>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</si>
  <si>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</si>
  <si>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</si>
  <si>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</si>
  <si>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</si>
  <si>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</si>
  <si>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</si>
  <si>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</si>
  <si>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</si>
  <si>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</si>
  <si>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</si>
  <si>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</si>
  <si>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</si>
  <si>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</si>
  <si>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</si>
  <si>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</si>
  <si>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</si>
  <si>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</si>
  <si>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</si>
  <si>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</si>
  <si>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</si>
  <si>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</si>
  <si>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</si>
  <si>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</si>
  <si>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</si>
  <si>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</si>
  <si>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</si>
  <si>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</si>
  <si>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</si>
  <si>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</si>
  <si>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</si>
  <si>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</si>
  <si>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</si>
  <si>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</si>
  <si>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</si>
  <si>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</si>
  <si>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</si>
  <si>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</si>
  <si>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</si>
  <si>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</si>
  <si>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</si>
  <si>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</si>
  <si>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</si>
  <si>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</si>
  <si>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</si>
  <si>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</si>
  <si>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</si>
  <si>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</si>
  <si>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</si>
  <si>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</si>
  <si>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</si>
  <si>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</si>
  <si>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</si>
  <si>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</si>
  <si>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</si>
  <si>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</si>
  <si>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</si>
  <si>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</si>
  <si>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</si>
  <si>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</si>
  <si>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</si>
  <si>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</si>
  <si>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</si>
  <si>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</si>
  <si>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</si>
  <si>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</si>
  <si>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</si>
  <si>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</si>
  <si>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</si>
  <si>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</si>
  <si>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</si>
  <si>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</si>
  <si>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</si>
  <si>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</si>
  <si>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</si>
  <si>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</si>
  <si>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</si>
  <si>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</si>
  <si>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</si>
  <si>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</si>
  <si>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</si>
  <si>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</si>
  <si>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</si>
  <si>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</si>
  <si>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</si>
  <si>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</si>
  <si>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</si>
  <si>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</si>
  <si>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</si>
  <si>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</si>
  <si>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</si>
  <si>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</si>
  <si>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</si>
  <si>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</si>
  <si>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</si>
  <si>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</si>
  <si>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</si>
  <si>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</si>
  <si>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</si>
  <si>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</si>
  <si>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</si>
  <si>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</si>
  <si>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</si>
  <si>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</si>
  <si>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</si>
  <si>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</si>
  <si>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</si>
  <si>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</si>
  <si>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</si>
  <si>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</si>
  <si>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</si>
  <si>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</si>
  <si>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</si>
  <si>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</si>
  <si>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</si>
  <si>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</si>
  <si>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</si>
  <si>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</si>
  <si>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</si>
  <si>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</si>
  <si>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</si>
  <si>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</si>
  <si>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</si>
  <si>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</si>
  <si>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</si>
  <si>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</si>
  <si>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</si>
  <si>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</si>
  <si>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</si>
  <si>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</si>
  <si>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</si>
  <si>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</si>
  <si>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</si>
  <si>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</si>
  <si>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</si>
  <si>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</si>
  <si>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</si>
  <si>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</si>
  <si>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</si>
  <si>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</si>
  <si>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</si>
  <si>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</si>
  <si>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</si>
  <si>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</si>
  <si>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</si>
  <si>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</si>
  <si>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</si>
  <si>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</si>
  <si>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</si>
  <si>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</si>
  <si>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</si>
  <si>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</si>
  <si>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</si>
  <si>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</si>
  <si>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</si>
  <si>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</si>
  <si>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</si>
  <si>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</si>
  <si>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</si>
  <si>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</si>
  <si>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</si>
  <si>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</si>
  <si>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</si>
  <si>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</si>
  <si>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</si>
  <si>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</si>
  <si>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</si>
  <si>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</si>
  <si>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</si>
  <si>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</si>
  <si>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</si>
  <si>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</si>
  <si>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</si>
  <si>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</si>
  <si>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</si>
  <si>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</si>
  <si>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</si>
  <si>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</si>
  <si>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</si>
  <si>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</si>
  <si>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</si>
  <si>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</si>
  <si>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</si>
  <si>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</si>
  <si>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</si>
  <si>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</si>
  <si>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</si>
  <si>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</si>
  <si>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</si>
  <si>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</si>
  <si>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</si>
  <si>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</si>
  <si>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</si>
  <si>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</si>
  <si>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</si>
  <si>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</si>
  <si>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</si>
  <si>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</si>
  <si>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</si>
  <si>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</si>
  <si>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</si>
  <si>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</si>
  <si>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</si>
  <si>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</si>
  <si>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</si>
  <si>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</si>
  <si>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</si>
  <si>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</si>
  <si>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</si>
  <si>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</si>
  <si>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</si>
  <si>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</si>
  <si>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</si>
  <si>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</si>
  <si>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</si>
  <si>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</si>
  <si>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</si>
  <si>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</si>
  <si>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</si>
  <si>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</si>
  <si>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</si>
  <si>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</si>
  <si>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</si>
  <si>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</si>
  <si>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</si>
  <si>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</si>
  <si>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</si>
  <si>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</si>
  <si>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</si>
  <si>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</si>
  <si>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</si>
  <si>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</si>
  <si>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</si>
  <si>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</si>
  <si>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</si>
  <si>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</si>
  <si>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</si>
  <si>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</si>
  <si>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</si>
  <si>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</si>
  <si>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</si>
  <si>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</si>
  <si>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</si>
  <si>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</si>
  <si>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</si>
  <si>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</si>
  <si>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</si>
  <si>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</si>
  <si>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</si>
  <si>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</si>
  <si>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</si>
  <si>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</si>
  <si>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</si>
  <si>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</si>
  <si>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</si>
  <si>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</si>
  <si>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</si>
  <si>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</si>
  <si>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</si>
  <si>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</si>
  <si>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</si>
  <si>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</si>
  <si>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</si>
  <si>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</si>
  <si>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</si>
  <si>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</si>
  <si>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</si>
  <si>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</si>
  <si>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</si>
  <si>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</si>
  <si>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</si>
  <si>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</si>
  <si>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</si>
  <si>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</si>
  <si>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</si>
  <si>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</si>
  <si>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</si>
  <si>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</si>
  <si>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</si>
  <si>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</si>
  <si>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</si>
  <si>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</si>
  <si>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</si>
  <si>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</si>
  <si>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</si>
  <si>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</si>
  <si>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</si>
  <si>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</si>
  <si>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</si>
  <si>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</si>
  <si>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</si>
  <si>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</si>
  <si>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</si>
  <si>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</si>
  <si>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</si>
  <si>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</si>
  <si>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</si>
  <si>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</si>
  <si>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</si>
  <si>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</si>
  <si>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</si>
  <si>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</si>
  <si>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</si>
  <si>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</si>
  <si>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</si>
  <si>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</si>
  <si>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</si>
  <si>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</si>
  <si>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</si>
  <si>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</si>
  <si>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</si>
  <si>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</si>
  <si>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</si>
  <si>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</si>
  <si>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</si>
  <si>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</si>
  <si>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</si>
  <si>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</si>
  <si>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</si>
  <si>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</si>
  <si>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</si>
  <si>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</si>
  <si>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</si>
  <si>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</si>
  <si>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</si>
  <si>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</si>
  <si>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</si>
  <si>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</si>
  <si>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</si>
  <si>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</si>
  <si>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</si>
  <si>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</si>
  <si>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</si>
  <si>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</si>
  <si>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</si>
  <si>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</si>
  <si>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</si>
  <si>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</si>
  <si>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</si>
  <si>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</si>
  <si>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</si>
  <si>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</si>
  <si>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</si>
  <si>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</si>
  <si>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</si>
  <si>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</si>
  <si>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</si>
  <si>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</si>
  <si>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</si>
  <si>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</si>
  <si>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</si>
  <si>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</si>
  <si>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</si>
  <si>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</si>
  <si>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</si>
  <si>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</si>
  <si>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</si>
  <si>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</si>
  <si>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</si>
  <si>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</si>
  <si>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</si>
  <si>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</si>
  <si>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</si>
  <si>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</si>
  <si>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</si>
  <si>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</si>
  <si>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</si>
  <si>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</si>
  <si>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</si>
  <si>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</si>
  <si>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</si>
  <si>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</si>
  <si>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</si>
  <si>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</si>
  <si>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</si>
  <si>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</si>
  <si>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</si>
  <si>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</si>
  <si>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</si>
  <si>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</si>
  <si>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</si>
  <si>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</si>
  <si>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</si>
  <si>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</si>
  <si>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</si>
  <si>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</si>
  <si>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</si>
  <si>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</si>
  <si>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</si>
  <si>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</si>
  <si>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</si>
  <si>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</si>
  <si>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</si>
  <si>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</si>
  <si>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</si>
  <si>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</si>
  <si>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</si>
  <si>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</si>
  <si>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</si>
  <si>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</si>
  <si>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</si>
  <si>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</si>
  <si>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</si>
  <si>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</si>
  <si>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</si>
  <si>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</si>
  <si>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</si>
  <si>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</si>
  <si>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</si>
  <si>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</si>
  <si>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</si>
  <si>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</si>
  <si>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</si>
  <si>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</si>
  <si>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</si>
  <si>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</si>
  <si>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</si>
  <si>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</si>
  <si>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</si>
  <si>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</si>
  <si>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</si>
  <si>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</si>
  <si>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</si>
  <si>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</si>
  <si>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</si>
  <si>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</si>
  <si>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</si>
  <si>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</si>
  <si>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</si>
  <si>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</si>
  <si>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</si>
  <si>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</si>
  <si>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</si>
  <si>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</si>
  <si>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</si>
  <si>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</si>
  <si>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</si>
  <si>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</si>
  <si>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</si>
  <si>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</si>
  <si>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</si>
  <si>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</si>
  <si>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</si>
  <si>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</si>
  <si>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</si>
  <si>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</si>
  <si>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</si>
  <si>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</si>
  <si>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</si>
  <si>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</si>
  <si>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</si>
  <si>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</si>
  <si>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</si>
  <si>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</si>
  <si>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</si>
  <si>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</si>
  <si>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</si>
  <si>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</si>
  <si>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</si>
  <si>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</si>
  <si>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</si>
  <si>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</si>
  <si>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</si>
  <si>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</si>
  <si>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</si>
  <si>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</si>
  <si>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</si>
  <si>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</si>
  <si>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</si>
  <si>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</si>
  <si>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</si>
  <si>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</si>
  <si>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</si>
  <si>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</si>
  <si>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</si>
  <si>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</si>
  <si>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</si>
  <si>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</si>
  <si>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</si>
  <si>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</si>
  <si>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</si>
  <si>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</si>
  <si>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</si>
  <si>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</si>
  <si>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</si>
  <si>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</si>
  <si>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</si>
  <si>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</si>
  <si>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</si>
  <si>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</si>
  <si>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</si>
  <si>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</si>
  <si>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</si>
  <si>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</si>
  <si>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</si>
  <si>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</si>
  <si>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</si>
  <si>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</si>
  <si>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</si>
  <si>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</si>
  <si>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</si>
  <si>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</si>
  <si>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</si>
  <si>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</si>
  <si>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</si>
  <si>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</si>
  <si>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</si>
  <si>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</si>
  <si>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</si>
  <si>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</si>
  <si>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</si>
  <si>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</si>
  <si>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</si>
  <si>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</si>
  <si>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</si>
  <si>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</si>
  <si>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</si>
  <si>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</si>
  <si>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</si>
  <si>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</si>
  <si>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</si>
  <si>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</si>
  <si>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</si>
  <si>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</si>
  <si>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</si>
  <si>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</si>
  <si>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</si>
  <si>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</si>
  <si>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</si>
  <si>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</si>
  <si>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</si>
  <si>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</si>
  <si>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</si>
  <si>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</si>
  <si>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</si>
  <si>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</si>
  <si>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</si>
  <si>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</si>
  <si>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</si>
  <si>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</si>
  <si>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</si>
  <si>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</si>
  <si>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</si>
  <si>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</si>
  <si>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</si>
  <si>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</si>
  <si>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</si>
  <si>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</si>
  <si>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</si>
  <si>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</si>
  <si>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</si>
  <si>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</si>
  <si>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</si>
  <si>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</si>
  <si>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</si>
  <si>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</si>
  <si>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</si>
  <si>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</si>
  <si>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</si>
  <si>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</si>
  <si>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</si>
  <si>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</si>
  <si>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</si>
  <si>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</si>
  <si>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</si>
  <si>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</si>
  <si>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</si>
  <si>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</si>
  <si>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</si>
  <si>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</si>
  <si>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</si>
  <si>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</si>
  <si>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</si>
  <si>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</si>
  <si>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</si>
  <si>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</si>
  <si>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</si>
  <si>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</si>
  <si>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</si>
  <si>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</si>
  <si>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</si>
  <si>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</si>
  <si>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</si>
  <si>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</si>
  <si>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</si>
  <si>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</si>
  <si>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</si>
  <si>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</si>
  <si>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</si>
  <si>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</si>
  <si>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</si>
  <si>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</si>
  <si>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</si>
  <si>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</si>
  <si>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</si>
  <si>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</si>
  <si>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</si>
  <si>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</si>
  <si>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</si>
  <si>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</si>
  <si>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</si>
  <si>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</si>
  <si>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</si>
  <si>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</si>
  <si>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</si>
  <si>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</si>
  <si>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</si>
  <si>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</si>
  <si>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</si>
  <si>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</si>
  <si>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</si>
  <si>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</si>
  <si>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</si>
  <si>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</si>
  <si>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</si>
  <si>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</si>
  <si>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</si>
  <si>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</si>
  <si>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</si>
  <si>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</si>
  <si>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</si>
  <si>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</si>
  <si>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</si>
  <si>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</si>
  <si>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</si>
  <si>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</si>
  <si>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</si>
  <si>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</si>
  <si>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</si>
  <si>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</si>
  <si>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</si>
  <si>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</si>
  <si>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</si>
  <si>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</si>
  <si>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</si>
  <si>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</si>
  <si>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</si>
  <si>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</si>
  <si>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</si>
  <si>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</si>
  <si>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</si>
  <si>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</si>
  <si>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</si>
  <si>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</si>
  <si>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</si>
  <si>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</si>
  <si>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</si>
  <si>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</si>
  <si>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</si>
  <si>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</si>
  <si>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</si>
  <si>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</si>
  <si>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</si>
  <si>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</si>
  <si>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</si>
  <si>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</si>
  <si>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</si>
  <si>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</si>
  <si>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</si>
  <si>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</si>
  <si>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</si>
  <si>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</si>
  <si>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</si>
  <si>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</si>
  <si>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</si>
  <si>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</si>
  <si>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</si>
  <si>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</si>
  <si>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</si>
  <si>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</si>
  <si>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</si>
  <si>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</si>
  <si>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</si>
  <si>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</si>
  <si>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</si>
  <si>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</si>
  <si>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</si>
  <si>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</si>
  <si>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</si>
  <si>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</si>
  <si>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</si>
  <si>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</si>
  <si>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</si>
  <si>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</si>
  <si>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</si>
  <si>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</si>
  <si>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</si>
  <si>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</si>
  <si>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</si>
  <si>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</si>
  <si>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</si>
  <si>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</si>
  <si>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</si>
  <si>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</si>
  <si>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</si>
  <si>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</si>
  <si>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</si>
  <si>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</si>
  <si>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</si>
  <si>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</si>
  <si>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</si>
  <si>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</si>
  <si>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</si>
  <si>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</si>
  <si>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</si>
  <si>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</si>
  <si>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</si>
  <si>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</si>
  <si>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</si>
  <si>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</si>
  <si>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</si>
  <si>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</si>
  <si>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</si>
  <si>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</si>
  <si>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</si>
  <si>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</si>
  <si>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</si>
  <si>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</si>
  <si>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</si>
  <si>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</si>
  <si>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</si>
  <si>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</si>
  <si>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</si>
  <si>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</si>
  <si>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</si>
  <si>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</si>
  <si>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</si>
  <si>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</si>
  <si>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</si>
  <si>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</si>
  <si>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</si>
  <si>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</si>
  <si>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</si>
  <si>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</si>
  <si>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</si>
  <si>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</si>
  <si>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</si>
  <si>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</si>
  <si>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</si>
  <si>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</si>
  <si>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</si>
  <si>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</si>
  <si>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</si>
  <si>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</si>
  <si>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</si>
  <si>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</si>
  <si>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</si>
  <si>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</si>
  <si>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</si>
  <si>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</si>
  <si>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</si>
  <si>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</si>
  <si>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</si>
  <si>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</si>
  <si>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</si>
  <si>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</si>
  <si>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</si>
  <si>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</si>
  <si>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</si>
  <si>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</si>
  <si>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</si>
  <si>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</si>
  <si>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</si>
  <si>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</si>
  <si>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</si>
  <si>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</si>
  <si>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</si>
  <si>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</si>
  <si>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</si>
  <si>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</si>
  <si>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</si>
  <si>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</si>
  <si>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</si>
  <si>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</si>
  <si>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</si>
  <si>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</si>
  <si>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</si>
  <si>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</si>
  <si>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</si>
  <si>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</si>
  <si>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</si>
  <si>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</si>
  <si>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</si>
  <si>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</si>
  <si>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</si>
  <si>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</si>
  <si>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</si>
  <si>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</si>
  <si>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</si>
  <si>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</si>
  <si>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</si>
  <si>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</si>
  <si>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</si>
  <si>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</si>
  <si>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</si>
  <si>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</si>
  <si>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</si>
  <si>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</si>
  <si>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</si>
  <si>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</si>
  <si>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</si>
  <si>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</si>
  <si>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</si>
  <si>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</si>
  <si>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</si>
  <si>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</si>
  <si>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</si>
  <si>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</si>
  <si>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</si>
  <si>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</si>
  <si>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</si>
  <si>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</si>
  <si>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</si>
  <si>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</si>
  <si>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</si>
  <si>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</si>
  <si>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</si>
  <si>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</si>
  <si>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</si>
  <si>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</si>
  <si>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</si>
  <si>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</si>
  <si>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</si>
  <si>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</si>
  <si>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</si>
  <si>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</si>
  <si>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</si>
  <si>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</si>
  <si>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</si>
  <si>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</si>
  <si>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</si>
  <si>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</si>
  <si>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</si>
  <si>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</si>
  <si>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</si>
  <si>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</si>
  <si>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</si>
  <si>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</si>
  <si>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</si>
  <si>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</si>
  <si>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</si>
  <si>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</si>
  <si>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</si>
  <si>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</si>
  <si>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</si>
  <si>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</si>
  <si>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</si>
  <si>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</si>
  <si>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</si>
  <si>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</si>
  <si>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</si>
  <si>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</si>
  <si>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</si>
  <si>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</si>
  <si>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</si>
  <si>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</si>
  <si>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</si>
  <si>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</si>
  <si>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</si>
  <si>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</si>
  <si>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</si>
  <si>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</si>
  <si>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</si>
  <si>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</si>
  <si>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</si>
  <si>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</si>
  <si>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</si>
  <si>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</si>
  <si>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</si>
  <si>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</si>
  <si>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</si>
  <si>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</si>
  <si>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</si>
  <si>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</si>
  <si>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</si>
  <si>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</si>
  <si>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</si>
  <si>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</si>
  <si>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</si>
  <si>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</si>
  <si>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</si>
  <si>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</si>
  <si>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</si>
  <si>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</si>
  <si>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</si>
  <si>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</si>
  <si>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</si>
  <si>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</si>
  <si>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</si>
  <si>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</si>
  <si>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</si>
  <si>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</si>
  <si>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</si>
  <si>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</si>
  <si>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</si>
  <si>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</si>
  <si>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</si>
  <si>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</si>
  <si>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</si>
  <si>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</si>
  <si>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</si>
  <si>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</si>
  <si>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</si>
  <si>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</si>
  <si>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</si>
  <si>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</si>
  <si>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</si>
  <si>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</si>
  <si>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</si>
  <si>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</si>
  <si>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</si>
  <si>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</si>
  <si>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</si>
  <si>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</si>
  <si>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</si>
  <si>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</si>
  <si>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</si>
  <si>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</si>
  <si>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</si>
  <si>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</si>
  <si>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</si>
  <si>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</si>
  <si>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</si>
  <si>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</si>
  <si>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</si>
  <si>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</si>
  <si>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</si>
  <si>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</si>
  <si>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</si>
  <si>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</si>
  <si>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</si>
  <si>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</si>
  <si>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</si>
  <si>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</si>
  <si>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</si>
  <si>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</si>
  <si>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</si>
  <si>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</si>
  <si>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</si>
  <si>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</si>
  <si>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</si>
  <si>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</si>
  <si>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</si>
  <si>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</si>
  <si>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</si>
  <si>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</si>
  <si>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</si>
  <si>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</si>
  <si>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</si>
  <si>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</si>
  <si>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</si>
  <si>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</si>
  <si>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</si>
  <si>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</si>
  <si>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</si>
  <si>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</si>
  <si>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</si>
  <si>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</si>
  <si>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</si>
  <si>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</si>
  <si>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</si>
  <si>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</si>
  <si>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</si>
  <si>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</si>
  <si>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</si>
  <si>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</si>
  <si>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</si>
  <si>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</si>
  <si>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</si>
  <si>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</si>
  <si>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</si>
  <si>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</si>
  <si>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</si>
  <si>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</si>
  <si>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</si>
  <si>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</si>
  <si>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</si>
  <si>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</si>
  <si>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</si>
  <si>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</si>
  <si>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</si>
  <si>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</si>
  <si>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</si>
  <si>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</si>
  <si>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</si>
  <si>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</si>
  <si>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</si>
  <si>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</si>
  <si>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</si>
  <si>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</si>
  <si>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</si>
  <si>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</si>
  <si>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</si>
  <si>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</si>
  <si>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</si>
  <si>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</si>
  <si>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</si>
  <si>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</si>
  <si>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</si>
  <si>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</si>
  <si>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</si>
  <si>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</si>
  <si>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</si>
  <si>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</si>
  <si>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</si>
  <si>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</si>
  <si>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</si>
  <si>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</si>
  <si>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</si>
  <si>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</si>
  <si>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</si>
  <si>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</si>
  <si>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</si>
  <si>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</si>
  <si>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</si>
  <si>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</si>
  <si>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</si>
  <si>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</si>
  <si>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</si>
  <si>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</si>
  <si>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</si>
  <si>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</si>
  <si>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</si>
  <si>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</si>
  <si>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</si>
  <si>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</si>
  <si>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</si>
  <si>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</si>
  <si>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</si>
  <si>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</si>
  <si>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</si>
  <si>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</si>
  <si>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</si>
  <si>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</si>
  <si>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</si>
  <si>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</si>
  <si>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</si>
  <si>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</si>
  <si>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</si>
  <si>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</si>
  <si>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</si>
  <si>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</si>
  <si>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</si>
  <si>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</si>
  <si>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</si>
  <si>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</si>
  <si>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</si>
  <si>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</si>
  <si>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</si>
  <si>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</si>
  <si>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</si>
  <si>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</si>
  <si>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</si>
  <si>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</si>
  <si>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</si>
  <si>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</si>
  <si>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</si>
  <si>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</si>
  <si>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</si>
  <si>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</si>
  <si>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</si>
  <si>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</si>
  <si>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</si>
  <si>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</si>
  <si>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</si>
  <si>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</si>
  <si>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</si>
  <si>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</si>
  <si>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</si>
  <si>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</si>
  <si>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</si>
  <si>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</si>
  <si>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</si>
  <si>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</si>
  <si>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</si>
  <si>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</si>
  <si>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</si>
  <si>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</si>
  <si>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</si>
  <si>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</si>
  <si>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</si>
  <si>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</si>
  <si>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</si>
  <si>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</si>
  <si>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</si>
  <si>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</si>
  <si>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</si>
  <si>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</si>
  <si>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</si>
  <si>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</si>
  <si>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</si>
  <si>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</si>
  <si>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</si>
  <si>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</si>
  <si>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</si>
  <si>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</si>
  <si>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</si>
  <si>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</si>
  <si>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</si>
  <si>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</si>
  <si>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</si>
  <si>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</si>
  <si>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</si>
  <si>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</si>
  <si>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</si>
  <si>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</si>
  <si>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</si>
  <si>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</si>
  <si>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</si>
  <si>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</si>
  <si>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</si>
  <si>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</si>
  <si>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</si>
  <si>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</si>
  <si>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</si>
  <si>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</si>
  <si>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</si>
  <si>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</si>
  <si>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</si>
  <si>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</si>
  <si>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</si>
  <si>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</si>
  <si>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</si>
  <si>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</si>
  <si>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</si>
  <si>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</si>
  <si>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</si>
  <si>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</si>
  <si>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</si>
  <si>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</si>
  <si>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</si>
  <si>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</si>
  <si>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</si>
  <si>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</si>
  <si>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</si>
  <si>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</si>
  <si>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</si>
  <si>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</si>
  <si>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</si>
  <si>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</si>
  <si>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</si>
  <si>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</si>
  <si>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</si>
  <si>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</si>
  <si>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</si>
  <si>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</si>
  <si>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</si>
  <si>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</si>
  <si>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</si>
  <si>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</si>
  <si>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</si>
  <si>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</si>
  <si>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</si>
  <si>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</si>
  <si>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</si>
  <si>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</si>
  <si>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</si>
  <si>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</si>
  <si>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</si>
  <si>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</si>
  <si>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</si>
  <si>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</si>
  <si>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</si>
  <si>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</si>
  <si>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</si>
  <si>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</si>
  <si>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</si>
  <si>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</si>
  <si>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</si>
  <si>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</si>
  <si>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</si>
  <si>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</si>
  <si>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</si>
  <si>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</si>
  <si>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</si>
  <si>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</si>
  <si>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</si>
  <si>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</si>
  <si>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</si>
  <si>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</si>
  <si>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</si>
  <si>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</si>
  <si>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</si>
  <si>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</si>
  <si>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</si>
  <si>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</si>
  <si>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</si>
  <si>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</si>
  <si>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</si>
  <si>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</si>
  <si>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</si>
  <si>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</si>
  <si>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</si>
  <si>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</si>
  <si>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</si>
  <si>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</si>
  <si>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</si>
  <si>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</si>
  <si>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</si>
  <si>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</si>
  <si>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</si>
  <si>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</si>
  <si>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</si>
  <si>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</si>
  <si>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</si>
  <si>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</si>
  <si>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</si>
  <si>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</si>
  <si>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</si>
  <si>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</si>
  <si>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</si>
  <si>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</si>
  <si>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</si>
  <si>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</si>
  <si>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</si>
  <si>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</si>
  <si>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</si>
  <si>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</si>
  <si>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</si>
  <si>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</si>
  <si>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</si>
  <si>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</si>
  <si>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</si>
  <si>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</si>
  <si>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</si>
  <si>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</si>
  <si>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</si>
  <si>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</si>
  <si>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</si>
  <si>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</si>
  <si>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</si>
  <si>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</si>
  <si>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</si>
  <si>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</si>
  <si>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</si>
  <si>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</si>
  <si>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</si>
  <si>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</si>
  <si>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</si>
  <si>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</si>
  <si>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</si>
  <si>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</si>
  <si>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</si>
  <si>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</si>
  <si>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</si>
  <si>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</si>
  <si>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</si>
  <si>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</si>
  <si>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</si>
  <si>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</si>
  <si>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</si>
  <si>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</si>
  <si>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</si>
  <si>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</si>
  <si>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</si>
  <si>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</si>
  <si>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</si>
  <si>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</si>
  <si>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</si>
  <si>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</si>
  <si>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</si>
  <si>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</si>
  <si>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</si>
  <si>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</si>
  <si>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</si>
  <si>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</si>
  <si>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</si>
  <si>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</si>
  <si>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</si>
  <si>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</si>
  <si>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</si>
  <si>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</si>
  <si>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</si>
  <si>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</si>
  <si>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</si>
  <si>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</si>
  <si>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</si>
  <si>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</si>
  <si>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</si>
  <si>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</si>
  <si>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</si>
  <si>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</si>
  <si>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</si>
  <si>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</si>
  <si>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</si>
  <si>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</si>
  <si>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</si>
  <si>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</si>
  <si>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</si>
  <si>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</si>
  <si>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</si>
  <si>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</si>
  <si>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</si>
  <si>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</si>
  <si>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</si>
  <si>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</si>
  <si>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</si>
  <si>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</si>
  <si>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</si>
  <si>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</si>
  <si>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</si>
  <si>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</si>
  <si>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</si>
  <si>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</si>
  <si>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</si>
  <si>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</si>
  <si>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</si>
  <si>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</si>
  <si>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</si>
  <si>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</si>
  <si>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</si>
  <si>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</si>
  <si>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</si>
  <si>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</si>
  <si>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</si>
  <si>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</si>
  <si>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</si>
  <si>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</si>
  <si>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</si>
  <si>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</si>
  <si>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</si>
  <si>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</si>
  <si>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</si>
  <si>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</si>
  <si>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</si>
  <si>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</si>
  <si>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</si>
  <si>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</si>
  <si>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</si>
  <si>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</si>
  <si>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</si>
  <si>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</si>
  <si>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</si>
  <si>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</si>
  <si>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</si>
  <si>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</si>
  <si>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</si>
  <si>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</si>
  <si>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</si>
  <si>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</si>
  <si>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</si>
  <si>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</si>
  <si>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</si>
  <si>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</si>
  <si>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</si>
  <si>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</si>
  <si>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</si>
  <si>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</si>
  <si>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</si>
  <si>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</si>
  <si>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</si>
  <si>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</si>
  <si>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</si>
  <si>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</si>
  <si>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</si>
  <si>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</si>
  <si>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</si>
  <si>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</si>
  <si>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</si>
  <si>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</si>
  <si>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</si>
  <si>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</si>
  <si>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</si>
  <si>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</si>
  <si>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</si>
  <si>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</si>
  <si>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</si>
  <si>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</si>
  <si>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</si>
  <si>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</si>
  <si>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</si>
  <si>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</si>
  <si>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</si>
  <si>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</si>
  <si>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</si>
  <si>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</si>
  <si>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</si>
  <si>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</si>
  <si>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</si>
  <si>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</si>
  <si>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</si>
  <si>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</si>
  <si>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</si>
  <si>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</si>
  <si>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</si>
  <si>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</si>
  <si>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</si>
  <si>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</si>
  <si>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</si>
  <si>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</si>
  <si>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</si>
  <si>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</si>
  <si>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</si>
  <si>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</si>
  <si>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</si>
  <si>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</si>
  <si>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</si>
  <si>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</si>
  <si>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</si>
  <si>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</si>
  <si>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</si>
  <si>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</si>
  <si>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</si>
  <si>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</si>
  <si>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</si>
  <si>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</si>
  <si>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</si>
  <si>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</si>
  <si>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</si>
  <si>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</si>
  <si>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</si>
  <si>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</si>
  <si>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</si>
  <si>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</si>
  <si>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</si>
  <si>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</si>
  <si>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</si>
  <si>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</si>
  <si>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</si>
  <si>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</si>
  <si>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</si>
  <si>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</si>
  <si>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</si>
  <si>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</si>
  <si>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</si>
  <si>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</si>
  <si>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</si>
  <si>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</si>
  <si>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</si>
  <si>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</si>
  <si>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</si>
  <si>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</si>
  <si>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</si>
  <si>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</si>
  <si>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</si>
  <si>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</si>
  <si>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</si>
  <si>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</si>
  <si>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</si>
  <si>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</si>
  <si>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</si>
  <si>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</si>
  <si>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</si>
  <si>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</si>
  <si>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</si>
  <si>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</si>
  <si>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</si>
  <si>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</si>
  <si>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</si>
  <si>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</si>
  <si>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</si>
  <si>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</si>
  <si>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</si>
  <si>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</si>
  <si>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</si>
  <si>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</si>
  <si>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</si>
  <si>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</si>
  <si>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</si>
  <si>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</si>
  <si>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</si>
  <si>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</si>
  <si>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</si>
  <si>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</si>
  <si>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</si>
  <si>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</si>
  <si>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</si>
  <si>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</si>
  <si>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</si>
  <si>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</si>
  <si>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</si>
  <si>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</si>
  <si>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</si>
  <si>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</si>
  <si>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</si>
  <si>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</si>
  <si>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</si>
  <si>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</si>
  <si>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</si>
  <si>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</si>
  <si>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</si>
  <si>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</si>
  <si>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</si>
  <si>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</si>
  <si>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</si>
  <si>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</si>
  <si>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</si>
  <si>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</si>
  <si>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</si>
  <si>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</si>
  <si>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</si>
  <si>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</si>
  <si>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</si>
  <si>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</si>
  <si>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</si>
  <si>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</si>
  <si>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</si>
  <si>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</si>
  <si>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</si>
  <si>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</si>
  <si>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</si>
  <si>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</si>
  <si>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</si>
  <si>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</si>
  <si>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</si>
  <si>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</si>
  <si>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</si>
  <si>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</si>
  <si>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</si>
  <si>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</si>
  <si>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</si>
  <si>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</si>
  <si>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</si>
  <si>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</si>
  <si>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</si>
  <si>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</si>
  <si>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</si>
  <si>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</si>
  <si>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</si>
  <si>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</si>
  <si>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</si>
  <si>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</si>
  <si>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</si>
  <si>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</si>
  <si>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</si>
  <si>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</si>
  <si>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</si>
  <si>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</si>
  <si>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</si>
  <si>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</si>
  <si>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</si>
  <si>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</si>
  <si>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</si>
  <si>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</si>
  <si>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</si>
  <si>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</si>
  <si>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</si>
  <si>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</si>
  <si>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</si>
  <si>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</si>
  <si>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</si>
  <si>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</si>
  <si>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</si>
  <si>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</si>
  <si>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</si>
  <si>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</si>
  <si>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</si>
  <si>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</si>
  <si>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</si>
  <si>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</si>
  <si>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</si>
  <si>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</si>
  <si>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</si>
  <si>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</si>
  <si>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</si>
  <si>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</si>
  <si>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</si>
  <si>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</si>
  <si>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</si>
  <si>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</si>
  <si>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</si>
  <si>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</si>
  <si>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</si>
  <si>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</si>
  <si>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</si>
  <si>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</si>
  <si>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</si>
  <si>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</si>
  <si>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</si>
  <si>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</si>
  <si>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</si>
  <si>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</si>
  <si>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</si>
  <si>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</si>
  <si>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</si>
  <si>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</si>
  <si>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</si>
  <si>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</si>
  <si>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</si>
  <si>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</si>
  <si>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</si>
  <si>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</si>
  <si>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</si>
  <si>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</si>
  <si>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</si>
  <si>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</si>
  <si>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</si>
  <si>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</si>
  <si>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</si>
  <si>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</si>
  <si>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</si>
  <si>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</si>
  <si>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</si>
  <si>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</si>
  <si>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</si>
  <si>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</si>
  <si>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</si>
  <si>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</si>
  <si>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</si>
  <si>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</si>
  <si>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</si>
  <si>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</si>
  <si>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</si>
  <si>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</si>
  <si>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</si>
  <si>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</si>
  <si>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</si>
  <si>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</si>
  <si>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</si>
  <si>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</si>
  <si>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</si>
  <si>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</si>
  <si>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</si>
  <si>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</si>
  <si>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</si>
  <si>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</si>
  <si>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</si>
  <si>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</si>
  <si>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</si>
  <si>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</si>
  <si>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</si>
  <si>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</si>
  <si>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</si>
  <si>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</si>
  <si>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</si>
  <si>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</si>
  <si>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</si>
  <si>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</si>
  <si>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</si>
  <si>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</si>
  <si>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</si>
  <si>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</si>
  <si>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</si>
  <si>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</si>
  <si>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</si>
  <si>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</si>
  <si>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</si>
  <si>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</si>
  <si>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</si>
  <si>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</si>
  <si>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</si>
  <si>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</si>
  <si>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</si>
  <si>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</si>
  <si>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</si>
  <si>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</si>
  <si>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</si>
  <si>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</si>
  <si>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</si>
  <si>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</si>
  <si>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</si>
  <si>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</si>
  <si>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</si>
  <si>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</si>
  <si>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</si>
  <si>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</si>
  <si>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</si>
  <si>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</si>
  <si>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</si>
  <si>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</si>
  <si>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</si>
  <si>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</si>
  <si>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</si>
  <si>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</si>
  <si>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</si>
  <si>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</si>
  <si>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</si>
  <si>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</si>
  <si>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</si>
  <si>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</si>
  <si>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</si>
  <si>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</si>
  <si>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</si>
  <si>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</si>
  <si>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</si>
  <si>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</si>
  <si>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</si>
  <si>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</si>
  <si>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</si>
  <si>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</si>
  <si>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</si>
  <si>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</si>
  <si>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</si>
  <si>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</si>
  <si>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</si>
  <si>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</si>
  <si>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</si>
  <si>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</si>
  <si>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</si>
  <si>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</si>
  <si>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</si>
  <si>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</si>
  <si>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</si>
  <si>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</si>
  <si>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</si>
  <si>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</si>
  <si>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</si>
  <si>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</si>
  <si>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</si>
  <si>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</si>
  <si>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</si>
  <si>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</si>
  <si>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</si>
  <si>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</si>
  <si>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</si>
  <si>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</si>
  <si>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</si>
  <si>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</si>
  <si>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</si>
  <si>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</si>
  <si>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</si>
  <si>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</si>
  <si>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</si>
  <si>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</si>
  <si>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</si>
  <si>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</si>
  <si>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</si>
  <si>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</si>
  <si>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</si>
  <si>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</si>
  <si>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</si>
  <si>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</si>
  <si>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</si>
  <si>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</si>
  <si>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</si>
  <si>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</si>
  <si>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</si>
  <si>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</si>
  <si>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</si>
  <si>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</si>
  <si>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</si>
  <si>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</si>
  <si>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</si>
  <si>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</si>
  <si>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</si>
  <si>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</si>
  <si>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</si>
  <si>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</si>
  <si>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</si>
  <si>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</si>
  <si>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</si>
  <si>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</si>
  <si>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</si>
  <si>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</si>
  <si>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</si>
  <si>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</si>
  <si>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</si>
  <si>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</si>
  <si>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</si>
  <si>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</si>
  <si>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</si>
  <si>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</si>
  <si>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</si>
  <si>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</si>
  <si>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</si>
  <si>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</si>
  <si>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</si>
  <si>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</si>
  <si>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</si>
  <si>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</si>
  <si>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</si>
  <si>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</si>
  <si>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</si>
  <si>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</si>
  <si>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</si>
  <si>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</si>
  <si>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</si>
  <si>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</si>
  <si>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</si>
  <si>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</si>
  <si>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</si>
  <si>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</si>
  <si>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</si>
  <si>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</si>
  <si>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</si>
  <si>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</si>
  <si>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</si>
  <si>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</si>
  <si>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</si>
  <si>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</si>
  <si>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</si>
  <si>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</si>
  <si>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</si>
  <si>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</si>
  <si>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</si>
  <si>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</si>
  <si>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</si>
  <si>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</si>
  <si>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</si>
  <si>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</si>
  <si>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</si>
  <si>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</si>
  <si>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</si>
  <si>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</si>
  <si>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</si>
  <si>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</si>
  <si>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</si>
  <si>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</si>
  <si>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</si>
  <si>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</si>
  <si>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</si>
  <si>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</si>
  <si>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</si>
  <si>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</si>
  <si>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</si>
  <si>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</si>
  <si>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</si>
  <si>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</si>
  <si>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</si>
  <si>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</si>
  <si>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</si>
  <si>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</si>
  <si>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</si>
  <si>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</si>
  <si>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</si>
  <si>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</si>
  <si>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</si>
  <si>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</si>
  <si>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</si>
  <si>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</si>
  <si>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</si>
  <si>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</si>
  <si>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</si>
  <si>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</si>
  <si>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</si>
  <si>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</si>
  <si>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</si>
  <si>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</si>
  <si>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</si>
  <si>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</si>
  <si>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</si>
  <si>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</si>
  <si>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</si>
  <si>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</si>
  <si>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</si>
  <si>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</si>
  <si>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</si>
  <si>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</si>
  <si>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</si>
  <si>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</si>
  <si>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</si>
  <si>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</si>
  <si>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</si>
  <si>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</si>
  <si>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</si>
  <si>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</si>
  <si>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</si>
  <si>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</si>
  <si>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</si>
  <si>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</si>
  <si>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</si>
  <si>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</si>
  <si>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</si>
  <si>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</si>
  <si>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</si>
  <si>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</si>
  <si>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</si>
  <si>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</si>
  <si>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</si>
  <si>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</si>
  <si>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</si>
  <si>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</si>
  <si>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</si>
  <si>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</si>
  <si>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</si>
  <si>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</si>
  <si>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</si>
  <si>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</si>
  <si>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</si>
  <si>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</si>
  <si>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</si>
  <si>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</si>
  <si>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</si>
  <si>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</si>
  <si>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</si>
  <si>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</si>
  <si>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</si>
  <si>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</si>
  <si>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</si>
  <si>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</si>
  <si>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</si>
  <si>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</si>
  <si>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</si>
  <si>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</si>
  <si>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</si>
  <si>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</si>
  <si>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</si>
  <si>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</si>
  <si>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</si>
  <si>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</si>
  <si>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</si>
  <si>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</si>
  <si>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</si>
  <si>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</si>
  <si>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</si>
  <si>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</si>
  <si>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</si>
  <si>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</si>
  <si>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</si>
  <si>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</si>
  <si>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</si>
  <si>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</si>
  <si>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</si>
  <si>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</si>
  <si>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</si>
  <si>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</si>
  <si>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</si>
  <si>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</si>
  <si>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</si>
  <si>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</si>
  <si>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</si>
  <si>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</si>
  <si>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</si>
  <si>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</si>
  <si>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</si>
  <si>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</si>
  <si>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</si>
  <si>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</si>
  <si>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</si>
  <si>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</si>
  <si>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</si>
  <si>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</si>
  <si>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</si>
  <si>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</si>
  <si>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</si>
  <si>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</si>
  <si>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</si>
  <si>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</si>
  <si>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</si>
  <si>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</si>
  <si>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</si>
  <si>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</si>
  <si>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</si>
  <si>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</si>
  <si>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</si>
  <si>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</si>
  <si>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</si>
  <si>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</si>
  <si>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</si>
  <si>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</si>
  <si>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</si>
  <si>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</si>
  <si>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</si>
  <si>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</si>
  <si>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</si>
  <si>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</si>
  <si>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</si>
  <si>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</si>
  <si>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</si>
  <si>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</si>
  <si>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</si>
  <si>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</si>
  <si>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</si>
  <si>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</si>
  <si>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</si>
  <si>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</si>
  <si>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</si>
  <si>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</si>
  <si>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</si>
  <si>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</si>
  <si>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</si>
  <si>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</si>
  <si>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</si>
  <si>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</si>
  <si>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</si>
  <si>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</si>
  <si>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</si>
  <si>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</si>
  <si>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</si>
  <si>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</si>
  <si>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</si>
  <si>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</si>
  <si>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</si>
  <si>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</si>
  <si>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</si>
  <si>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</si>
  <si>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</si>
  <si>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</si>
  <si>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</si>
  <si>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</si>
  <si>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</si>
  <si>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</si>
  <si>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</si>
  <si>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</si>
  <si>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</si>
  <si>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</si>
  <si>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</si>
  <si>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</si>
  <si>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</si>
  <si>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</si>
  <si>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</si>
  <si>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</si>
  <si>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</si>
  <si>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</si>
  <si>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</si>
  <si>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</si>
  <si>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</si>
  <si>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</si>
  <si>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</si>
  <si>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</si>
  <si>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</si>
  <si>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</si>
  <si>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</si>
  <si>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</si>
  <si>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</si>
  <si>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</si>
  <si>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</si>
  <si>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</si>
  <si>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</si>
  <si>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</si>
  <si>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</si>
  <si>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</si>
  <si>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</si>
  <si>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</si>
  <si>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</si>
  <si>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</si>
  <si>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</si>
  <si>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</si>
  <si>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</si>
  <si>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</si>
  <si>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</si>
  <si>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</si>
  <si>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</si>
  <si>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</si>
  <si>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</si>
  <si>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</si>
  <si>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</si>
  <si>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</si>
  <si>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</si>
  <si>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</si>
  <si>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</si>
  <si>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</si>
  <si>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</si>
  <si>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</si>
  <si>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</si>
  <si>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</si>
  <si>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</si>
  <si>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</si>
  <si>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</si>
  <si>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</si>
  <si>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</si>
  <si>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</si>
  <si>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</si>
  <si>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</si>
  <si>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</si>
  <si>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</si>
  <si>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</si>
  <si>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</si>
  <si>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</si>
  <si>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</si>
  <si>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</si>
  <si>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</si>
  <si>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</si>
  <si>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</si>
  <si>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</si>
  <si>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</si>
  <si>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</si>
  <si>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</si>
  <si>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</si>
  <si>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</si>
  <si>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</si>
  <si>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</si>
  <si>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</si>
  <si>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</si>
  <si>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</si>
  <si>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</si>
  <si>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</si>
  <si>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</si>
  <si>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</si>
  <si>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</si>
  <si>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</si>
  <si>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</si>
  <si>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</si>
  <si>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</si>
  <si>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</si>
  <si>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</si>
  <si>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</si>
  <si>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</si>
  <si>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</si>
  <si>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</si>
  <si>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</si>
  <si>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</si>
  <si>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</si>
  <si>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</si>
  <si>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</si>
  <si>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</si>
  <si>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</si>
  <si>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</si>
  <si>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</si>
  <si>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</si>
  <si>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</si>
  <si>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</si>
  <si>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</si>
  <si>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</si>
  <si>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</si>
  <si>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</si>
  <si>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</si>
  <si>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</si>
  <si>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</si>
  <si>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</si>
  <si>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</si>
  <si>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</si>
  <si>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</si>
  <si>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</si>
  <si>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</si>
  <si>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</si>
  <si>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</si>
  <si>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</si>
  <si>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</si>
  <si>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</si>
  <si>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</si>
  <si>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</si>
  <si>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</si>
  <si>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</si>
  <si>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</si>
  <si>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</si>
  <si>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</si>
  <si>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</si>
  <si>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</si>
  <si>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</si>
  <si>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</si>
  <si>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</si>
  <si>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</si>
  <si>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</si>
  <si>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</si>
  <si>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</si>
  <si>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</si>
  <si>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</si>
  <si>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</si>
  <si>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</si>
  <si>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</si>
  <si>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</si>
  <si>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</si>
  <si>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</si>
  <si>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</si>
  <si>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</si>
  <si>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</si>
  <si>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</si>
  <si>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</si>
  <si>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</si>
  <si>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</si>
  <si>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</si>
  <si>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</si>
  <si>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</si>
  <si>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</si>
  <si>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</si>
  <si>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</si>
  <si>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</si>
  <si>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</si>
  <si>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</si>
  <si>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</si>
  <si>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</si>
  <si>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</si>
  <si>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</si>
  <si>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</si>
  <si>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</si>
  <si>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</si>
  <si>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</si>
  <si>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</si>
  <si>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</si>
  <si>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</si>
  <si>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</si>
  <si>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</si>
  <si>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</si>
  <si>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</si>
  <si>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</si>
  <si>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</si>
  <si>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</si>
  <si>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</si>
  <si>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</si>
  <si>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</si>
  <si>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</si>
  <si>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</si>
  <si>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</si>
  <si>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</si>
  <si>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</si>
  <si>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</si>
  <si>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</si>
  <si>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</si>
  <si>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</si>
  <si>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</si>
  <si>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</si>
  <si>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</si>
  <si>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</si>
  <si>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</si>
  <si>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</si>
  <si>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</si>
  <si>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</si>
  <si>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</si>
  <si>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</si>
  <si>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</si>
  <si>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</si>
  <si>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</si>
  <si>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</si>
  <si>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</si>
  <si>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</si>
  <si>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</si>
  <si>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</si>
  <si>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</si>
  <si>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</si>
  <si>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</si>
  <si>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</si>
  <si>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</si>
  <si>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</si>
  <si>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</si>
  <si>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</si>
  <si>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</si>
  <si>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</si>
  <si>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</si>
  <si>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</si>
  <si>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</si>
  <si>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</si>
  <si>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</si>
  <si>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</si>
  <si>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</si>
  <si>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</si>
  <si>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</si>
  <si>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</si>
  <si>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</si>
  <si>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</si>
  <si>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</si>
  <si>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</si>
  <si>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</si>
  <si>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</si>
  <si>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</si>
  <si>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</si>
  <si>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</si>
  <si>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</si>
  <si>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</si>
  <si>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</si>
  <si>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</si>
  <si>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</si>
  <si>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</si>
  <si>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</si>
  <si>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</si>
  <si>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</si>
  <si>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</si>
  <si>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</si>
  <si>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</si>
  <si>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</si>
  <si>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</si>
  <si>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</si>
  <si>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</si>
  <si>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</si>
  <si>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</si>
  <si>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</si>
  <si>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</si>
  <si>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</si>
  <si>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</si>
  <si>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</si>
  <si>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</si>
  <si>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</si>
  <si>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</si>
  <si>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</si>
  <si>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</si>
  <si>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</si>
  <si>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</si>
  <si>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</si>
  <si>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</si>
  <si>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</si>
  <si>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</si>
  <si>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</si>
  <si>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</si>
  <si>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</si>
  <si>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</si>
  <si>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</si>
  <si>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</si>
  <si>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</si>
  <si>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</si>
  <si>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</si>
  <si>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</si>
  <si>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</si>
  <si>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</si>
  <si>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</si>
  <si>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</si>
  <si>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</si>
  <si>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</si>
  <si>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</si>
  <si>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</si>
  <si>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</si>
  <si>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</si>
  <si>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</si>
  <si>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</si>
  <si>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</si>
  <si>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</si>
  <si>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</si>
  <si>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</si>
  <si>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</si>
  <si>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</si>
  <si>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</si>
  <si>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</si>
  <si>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</si>
  <si>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</si>
  <si>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</si>
  <si>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</si>
  <si>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</si>
  <si>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</si>
  <si>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</si>
  <si>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</si>
  <si>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</si>
  <si>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</si>
  <si>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</si>
  <si>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</si>
  <si>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</si>
  <si>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</si>
  <si>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</si>
  <si>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</si>
  <si>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</si>
  <si>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</si>
  <si>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</si>
  <si>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</si>
  <si>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</si>
  <si>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</si>
  <si>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</si>
  <si>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</si>
  <si>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</si>
  <si>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</si>
  <si>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</si>
  <si>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</si>
  <si>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</si>
  <si>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</si>
  <si>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</si>
  <si>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</si>
  <si>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</si>
  <si>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</si>
  <si>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</si>
  <si>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</si>
  <si>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</si>
  <si>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</si>
  <si>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</si>
  <si>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</si>
  <si>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</si>
  <si>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</si>
  <si>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</si>
  <si>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</si>
  <si>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</si>
  <si>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</si>
  <si>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</si>
  <si>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</si>
  <si>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</si>
  <si>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</si>
  <si>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</si>
  <si>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</si>
  <si>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</si>
  <si>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</si>
  <si>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</si>
  <si>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</si>
  <si>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</si>
  <si>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</si>
  <si>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</si>
  <si>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</si>
  <si>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</si>
  <si>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</si>
  <si>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</si>
  <si>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</si>
  <si>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</si>
  <si>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</si>
  <si>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</si>
  <si>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</si>
  <si>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</si>
  <si>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</si>
  <si>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</si>
  <si>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</si>
  <si>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</si>
  <si>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</si>
  <si>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</si>
  <si>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</si>
  <si>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</si>
  <si>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</si>
  <si>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</si>
  <si>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</si>
  <si>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</si>
  <si>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</si>
  <si>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</si>
  <si>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</si>
  <si>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</si>
  <si>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</si>
  <si>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</si>
  <si>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</si>
  <si>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</si>
  <si>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</si>
  <si>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</si>
  <si>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</si>
  <si>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</si>
  <si>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</si>
  <si>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</si>
  <si>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</si>
  <si>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</si>
  <si>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</si>
  <si>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</si>
  <si>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</si>
  <si>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</si>
  <si>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</si>
  <si>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</si>
  <si>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</si>
  <si>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</si>
  <si>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</si>
  <si>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</si>
  <si>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</si>
  <si>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</si>
  <si>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</si>
  <si>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</si>
  <si>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</si>
  <si>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</si>
  <si>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</si>
  <si>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</si>
  <si>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</si>
  <si>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</si>
  <si>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</si>
  <si>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</si>
  <si>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</si>
  <si>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</si>
  <si>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</si>
  <si>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</si>
  <si>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</si>
  <si>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</si>
  <si>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</si>
  <si>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</si>
  <si>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</si>
  <si>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</si>
  <si>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</si>
  <si>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</si>
  <si>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</si>
  <si>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</si>
  <si>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</si>
  <si>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</si>
  <si>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</si>
  <si>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</si>
  <si>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</si>
  <si>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</si>
  <si>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</si>
  <si>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</si>
  <si>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</si>
  <si>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</si>
  <si>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</si>
  <si>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</si>
  <si>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</si>
  <si>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</si>
  <si>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</si>
  <si>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</si>
  <si>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</si>
  <si>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</si>
  <si>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</si>
  <si>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</si>
  <si>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</si>
  <si>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</si>
  <si>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</si>
  <si>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</si>
  <si>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</si>
  <si>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</si>
  <si>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</si>
  <si>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</si>
  <si>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</si>
  <si>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</si>
  <si>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</si>
  <si>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</si>
  <si>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</si>
  <si>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</si>
  <si>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</si>
  <si>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</si>
  <si>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</si>
  <si>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</si>
  <si>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</si>
  <si>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</si>
  <si>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</si>
  <si>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</si>
  <si>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</si>
  <si>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</si>
  <si>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</si>
  <si>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</si>
  <si>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</si>
  <si>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</si>
  <si>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</si>
  <si>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</si>
  <si>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</si>
  <si>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</si>
  <si>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</si>
  <si>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</si>
  <si>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</si>
  <si>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</si>
  <si>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</si>
  <si>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</si>
  <si>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</si>
  <si>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</si>
  <si>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</si>
  <si>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</si>
  <si>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</si>
  <si>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</si>
  <si>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</si>
  <si>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</si>
  <si>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</si>
  <si>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</si>
  <si>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</si>
  <si>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</si>
  <si>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</si>
  <si>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</si>
  <si>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</si>
  <si>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</si>
  <si>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</si>
  <si>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</si>
  <si>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</si>
  <si>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</si>
  <si>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</si>
  <si>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</si>
  <si>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</si>
  <si>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</si>
  <si>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</si>
  <si>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</si>
  <si>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</si>
  <si>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</si>
  <si>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</si>
  <si>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</si>
  <si>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</si>
  <si>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</si>
  <si>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</si>
  <si>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</si>
  <si>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</si>
  <si>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</si>
  <si>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</si>
  <si>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</si>
  <si>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</si>
  <si>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</si>
  <si>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</si>
  <si>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</si>
  <si>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</si>
  <si>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</si>
  <si>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</si>
  <si>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</si>
  <si>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</si>
  <si>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</si>
  <si>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</si>
  <si>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</si>
  <si>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</si>
  <si>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</si>
  <si>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</si>
  <si>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</si>
  <si>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</si>
  <si>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</si>
  <si>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</si>
  <si>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</si>
  <si>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</si>
  <si>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</si>
  <si>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</si>
  <si>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</si>
  <si>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</si>
  <si>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</si>
  <si>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</si>
  <si>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</si>
  <si>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</si>
  <si>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</si>
  <si>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</si>
  <si>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</si>
  <si>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</si>
  <si>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</si>
  <si>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</si>
  <si>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</si>
  <si>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</si>
  <si>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</si>
  <si>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</si>
  <si>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</si>
  <si>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</si>
  <si>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</si>
  <si>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</si>
  <si>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</si>
  <si>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</si>
  <si>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</si>
  <si>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</si>
  <si>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</si>
  <si>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</si>
  <si>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</si>
  <si>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</si>
  <si>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</si>
  <si>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</si>
  <si>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</si>
  <si>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</si>
  <si>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</si>
  <si>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</si>
  <si>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</si>
  <si>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</si>
  <si>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</si>
  <si>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</si>
  <si>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</si>
  <si>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</si>
  <si>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</si>
  <si>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</si>
  <si>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</si>
  <si>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</si>
  <si>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</si>
  <si>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</si>
  <si>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</si>
  <si>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</si>
  <si>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</si>
  <si>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</si>
  <si>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</si>
  <si>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</si>
  <si>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</si>
  <si>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</si>
  <si>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</si>
  <si>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</si>
  <si>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</si>
  <si>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</si>
  <si>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</si>
  <si>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</si>
  <si>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</si>
  <si>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</si>
  <si>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</si>
  <si>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</si>
  <si>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</si>
  <si>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</si>
  <si>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</si>
  <si>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</si>
  <si>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</si>
  <si>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</si>
  <si>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</si>
  <si>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</si>
  <si>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</si>
  <si>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</si>
  <si>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</si>
  <si>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</si>
  <si>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</si>
  <si>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</si>
  <si>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</si>
  <si>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</si>
  <si>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</si>
  <si>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</si>
  <si>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</si>
  <si>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</si>
  <si>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</si>
  <si>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</si>
  <si>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</si>
  <si>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</si>
  <si>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</si>
  <si>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</si>
  <si>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</si>
  <si>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</si>
  <si>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</si>
  <si>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</si>
  <si>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</si>
  <si>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</si>
  <si>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</si>
  <si>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</si>
  <si>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</si>
  <si>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</si>
  <si>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</si>
  <si>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</si>
  <si>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</si>
  <si>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</si>
  <si>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</si>
  <si>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</si>
  <si>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</si>
  <si>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</si>
  <si>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</si>
  <si>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</si>
  <si>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</si>
  <si>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</si>
  <si>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</si>
  <si>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</si>
  <si>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</si>
  <si>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</si>
  <si>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</si>
  <si>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</si>
  <si>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</si>
  <si>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</si>
  <si>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</si>
  <si>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</si>
  <si>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</si>
  <si>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</si>
  <si>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</si>
  <si>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</si>
  <si>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</si>
  <si>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</si>
  <si>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</si>
  <si>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</si>
  <si>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</si>
  <si>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</si>
  <si>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</si>
  <si>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</si>
  <si>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</si>
  <si>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</si>
  <si>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</si>
  <si>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</si>
  <si>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</si>
  <si>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</si>
  <si>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</si>
  <si>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</si>
  <si>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</si>
  <si>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</si>
  <si>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</si>
  <si>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</si>
  <si>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</si>
  <si>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</si>
  <si>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</si>
  <si>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</si>
  <si>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</si>
  <si>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</si>
  <si>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</si>
  <si>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</si>
  <si>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</si>
  <si>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</si>
  <si>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</si>
  <si>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</si>
  <si>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</si>
  <si>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</si>
  <si>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</si>
  <si>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</si>
  <si>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</si>
  <si>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</si>
  <si>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</si>
  <si>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</si>
  <si>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</si>
  <si>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</si>
  <si>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</si>
  <si>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</si>
  <si>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</si>
  <si>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</si>
  <si>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</si>
  <si>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</si>
  <si>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</si>
  <si>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</si>
  <si>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</si>
  <si>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</si>
  <si>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</si>
  <si>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</si>
  <si>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</si>
  <si>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</si>
  <si>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</si>
  <si>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</si>
  <si>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</si>
  <si>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</si>
  <si>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</si>
  <si>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</si>
  <si>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</si>
  <si>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</si>
  <si>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</si>
  <si>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</si>
  <si>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</si>
  <si>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</si>
  <si>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</si>
  <si>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</si>
  <si>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</si>
  <si>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</si>
  <si>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</si>
  <si>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</si>
  <si>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</si>
  <si>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</si>
  <si>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</si>
  <si>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</si>
  <si>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</si>
  <si>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</si>
  <si>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</si>
  <si>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</si>
  <si>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</si>
  <si>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</si>
  <si>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</si>
  <si>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</si>
  <si>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</si>
  <si>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</si>
  <si>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</si>
  <si>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</si>
  <si>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</si>
  <si>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</si>
  <si>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</si>
  <si>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</si>
  <si>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</si>
  <si>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</si>
  <si>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</si>
  <si>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</si>
  <si>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</si>
  <si>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</si>
  <si>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</si>
  <si>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</si>
  <si>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</si>
  <si>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</si>
  <si>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</si>
  <si>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</si>
  <si>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</si>
  <si>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</si>
  <si>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</si>
  <si>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</si>
  <si>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</si>
  <si>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</si>
  <si>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</si>
  <si>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</si>
  <si>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</si>
  <si>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</si>
  <si>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</si>
  <si>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</si>
  <si>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</si>
  <si>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</si>
  <si>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</si>
  <si>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</si>
  <si>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</si>
  <si>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</si>
  <si>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</si>
  <si>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</si>
  <si>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</si>
  <si>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</si>
  <si>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</si>
  <si>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</si>
  <si>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</si>
  <si>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</si>
  <si>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</si>
  <si>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</si>
  <si>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</si>
  <si>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</si>
  <si>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</si>
  <si>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</si>
  <si>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</si>
  <si>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</si>
  <si>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</si>
  <si>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</si>
  <si>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</si>
  <si>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</si>
  <si>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</si>
  <si>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</si>
  <si>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</si>
  <si>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</si>
  <si>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</si>
  <si>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</si>
  <si>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</si>
  <si>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</si>
  <si>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</si>
  <si>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</si>
  <si>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</si>
  <si>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</si>
  <si>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</si>
  <si>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</si>
  <si>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</si>
  <si>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</si>
  <si>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</si>
  <si>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</si>
  <si>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</si>
  <si>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</si>
  <si>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</si>
  <si>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</si>
  <si>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</si>
  <si>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</si>
  <si>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</si>
  <si>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</si>
  <si>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</si>
  <si>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</si>
  <si>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</si>
  <si>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</si>
  <si>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</si>
  <si>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</si>
  <si>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</si>
  <si>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</si>
  <si>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</si>
  <si>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</si>
  <si>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</si>
  <si>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</si>
  <si>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</si>
  <si>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</si>
  <si>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</si>
  <si>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</si>
  <si>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</si>
  <si>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</si>
  <si>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</si>
  <si>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</si>
  <si>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</si>
  <si>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</si>
  <si>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</si>
  <si>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</si>
  <si>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</si>
  <si>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</si>
  <si>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</si>
  <si>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</si>
  <si>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</si>
  <si>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</si>
  <si>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</si>
  <si>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</si>
  <si>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</si>
  <si>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</si>
  <si>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</si>
  <si>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</si>
  <si>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</si>
  <si>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</si>
  <si>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</si>
  <si>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</si>
  <si>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</si>
  <si>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</si>
  <si>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</si>
  <si>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</si>
  <si>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</si>
  <si>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</si>
  <si>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</si>
  <si>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</si>
  <si>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</si>
  <si>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</si>
  <si>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</si>
  <si>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</si>
  <si>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</si>
  <si>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</si>
  <si>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</si>
  <si>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</si>
  <si>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</si>
  <si>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</si>
  <si>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</si>
  <si>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</si>
  <si>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</si>
  <si>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</si>
  <si>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</si>
  <si>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</si>
  <si>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</si>
  <si>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</si>
  <si>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</si>
  <si>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</si>
  <si>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</si>
  <si>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</si>
  <si>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</si>
  <si>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</si>
  <si>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</si>
  <si>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</si>
  <si>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</si>
  <si>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</si>
  <si>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</si>
  <si>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</si>
  <si>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</si>
  <si>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</si>
  <si>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</si>
  <si>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</si>
  <si>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</si>
  <si>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</si>
  <si>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</si>
  <si>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</si>
  <si>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</si>
  <si>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</si>
  <si>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</si>
  <si>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</si>
  <si>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</si>
  <si>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</si>
  <si>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</si>
  <si>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</si>
  <si>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</si>
  <si>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</si>
  <si>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</si>
  <si>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</si>
  <si>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</si>
  <si>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</si>
  <si>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</si>
  <si>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</si>
  <si>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</si>
  <si>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</si>
  <si>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</si>
  <si>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</si>
  <si>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</si>
  <si>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</si>
  <si>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</si>
  <si>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</si>
  <si>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</si>
  <si>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</si>
  <si>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</si>
  <si>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</si>
  <si>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</si>
  <si>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</si>
  <si>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</si>
  <si>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</si>
  <si>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</si>
  <si>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</si>
  <si>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</si>
  <si>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</si>
  <si>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</si>
  <si>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</si>
  <si>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</si>
  <si>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</si>
  <si>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</si>
  <si>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</si>
  <si>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</si>
  <si>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</si>
  <si>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</si>
  <si>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</si>
  <si>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</si>
  <si>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</si>
  <si>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</si>
  <si>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</si>
  <si>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</si>
  <si>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</si>
  <si>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</si>
  <si>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</si>
  <si>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</si>
  <si>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</si>
  <si>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</si>
  <si>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</si>
  <si>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</si>
  <si>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</si>
  <si>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</si>
  <si>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</si>
  <si>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</si>
  <si>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</si>
  <si>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</si>
  <si>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</si>
  <si>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</si>
  <si>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</si>
  <si>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</si>
  <si>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</si>
  <si>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</si>
  <si>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</si>
  <si>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</si>
  <si>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</si>
  <si>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</si>
  <si>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</si>
  <si>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</si>
  <si>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</si>
  <si>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</si>
  <si>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</si>
  <si>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</si>
  <si>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</si>
  <si>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</si>
  <si>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</si>
  <si>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</si>
  <si>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</si>
  <si>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</si>
  <si>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</si>
  <si>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</si>
  <si>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</si>
  <si>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</si>
  <si>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</si>
  <si>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</si>
  <si>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</si>
  <si>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</si>
  <si>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</si>
  <si>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</si>
  <si>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</si>
  <si>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</si>
  <si>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</si>
  <si>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</si>
  <si>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</si>
  <si>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</si>
  <si>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</si>
  <si>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</si>
  <si>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</si>
  <si>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</si>
  <si>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</si>
  <si>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</si>
  <si>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</si>
  <si>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</si>
  <si>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</si>
  <si>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</si>
  <si>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</si>
  <si>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</si>
  <si>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</si>
  <si>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</si>
  <si>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</si>
  <si>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</si>
  <si>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</si>
  <si>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</si>
  <si>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</si>
  <si>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</si>
  <si>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</si>
  <si>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</si>
  <si>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</si>
  <si>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</si>
  <si>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</si>
  <si>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</si>
  <si>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</si>
  <si>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</si>
  <si>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</si>
  <si>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</si>
  <si>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</si>
  <si>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</si>
  <si>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</si>
  <si>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</si>
  <si>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</si>
  <si>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</si>
  <si>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</si>
  <si>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</si>
  <si>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</si>
  <si>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</si>
  <si>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</si>
  <si>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</si>
  <si>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</si>
  <si>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</si>
  <si>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</si>
  <si>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</si>
  <si>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</si>
  <si>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</si>
  <si>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</si>
  <si>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</si>
  <si>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</si>
  <si>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</si>
  <si>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</si>
  <si>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</si>
  <si>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</si>
  <si>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</si>
  <si>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</si>
  <si>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</si>
  <si>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</si>
  <si>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</si>
  <si>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</si>
  <si>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</si>
  <si>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</si>
  <si>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</si>
  <si>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</si>
  <si>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</si>
  <si>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</si>
  <si>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</si>
  <si>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</si>
  <si>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</si>
  <si>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</si>
  <si>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</si>
  <si>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</si>
  <si>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</si>
  <si>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</si>
  <si>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</si>
  <si>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</si>
  <si>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</si>
  <si>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</si>
  <si>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</si>
  <si>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</si>
  <si>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</si>
  <si>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</si>
  <si>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</si>
  <si>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</si>
  <si>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</si>
  <si>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</si>
  <si>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</si>
  <si>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</si>
  <si>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</si>
  <si>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</si>
  <si>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</si>
  <si>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</si>
  <si>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</si>
  <si>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</si>
  <si>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</si>
  <si>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</si>
  <si>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</si>
  <si>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</si>
  <si>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</si>
  <si>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</si>
  <si>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</si>
  <si>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</si>
  <si>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</si>
  <si>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</si>
  <si>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</si>
  <si>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</si>
  <si>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</si>
  <si>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</si>
  <si>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</si>
  <si>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</si>
  <si>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</si>
  <si>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</si>
  <si>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</si>
  <si>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</si>
  <si>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</si>
  <si>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</si>
  <si>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</si>
  <si>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</si>
  <si>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</si>
  <si>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</si>
  <si>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</si>
  <si>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</si>
  <si>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</si>
  <si>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</si>
  <si>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</si>
  <si>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</si>
  <si>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</si>
  <si>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</si>
  <si>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</si>
  <si>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</si>
  <si>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</si>
  <si>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</si>
  <si>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</si>
  <si>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</si>
  <si>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</si>
  <si>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</si>
  <si>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</si>
  <si>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</si>
  <si>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</si>
  <si>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</si>
  <si>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</si>
  <si>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</si>
  <si>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</si>
  <si>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</si>
  <si>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</si>
  <si>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</si>
  <si>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</si>
  <si>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</si>
  <si>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</si>
  <si>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</si>
  <si>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</si>
  <si>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</si>
  <si>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</si>
  <si>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</si>
  <si>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</si>
  <si>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</si>
  <si>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</si>
  <si>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</si>
  <si>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</si>
  <si>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</si>
  <si>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</si>
  <si>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</si>
  <si>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</si>
  <si>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</si>
  <si>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</si>
  <si>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</si>
  <si>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</si>
  <si>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</si>
  <si>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</si>
  <si>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</si>
  <si>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</si>
  <si>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</si>
  <si>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</si>
  <si>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</si>
  <si>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</si>
  <si>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</si>
  <si>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</si>
  <si>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</si>
  <si>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</si>
  <si>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</si>
  <si>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</si>
  <si>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</si>
  <si>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</si>
  <si>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</si>
  <si>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</si>
  <si>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</si>
  <si>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</si>
  <si>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</si>
  <si>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</si>
  <si>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</si>
  <si>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</si>
  <si>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</si>
  <si>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</si>
  <si>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</si>
  <si>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</si>
  <si>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</si>
  <si>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</si>
  <si>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</si>
  <si>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</si>
  <si>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</si>
  <si>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</si>
  <si>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</si>
  <si>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</si>
  <si>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</si>
  <si>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</si>
  <si>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</si>
  <si>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</si>
  <si>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</si>
  <si>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</si>
  <si>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</si>
  <si>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</si>
  <si>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</si>
  <si>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</si>
  <si>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</si>
  <si>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</si>
  <si>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</si>
  <si>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</si>
  <si>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</si>
  <si>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</si>
  <si>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</si>
  <si>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</si>
  <si>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</si>
  <si>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</si>
  <si>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</si>
  <si>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</si>
  <si>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</si>
  <si>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</si>
  <si>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</si>
  <si>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</si>
  <si>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</si>
  <si>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</si>
  <si>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</si>
  <si>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</si>
  <si>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</si>
  <si>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</si>
  <si>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</si>
  <si>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</si>
  <si>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</si>
  <si>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</si>
  <si>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</si>
  <si>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</si>
  <si>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</si>
  <si>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</si>
  <si>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</si>
  <si>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</si>
  <si>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</si>
  <si>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</si>
  <si>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</si>
  <si>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</si>
  <si>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</si>
  <si>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</si>
  <si>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</si>
  <si>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</si>
  <si>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</si>
  <si>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</si>
  <si>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</si>
  <si>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</si>
  <si>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</si>
  <si>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</si>
  <si>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</si>
  <si>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</si>
  <si>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</si>
  <si>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</si>
  <si>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</si>
  <si>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</si>
  <si>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</si>
  <si>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</si>
  <si>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</si>
  <si>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</si>
  <si>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</si>
  <si>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</si>
  <si>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</si>
  <si>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</si>
  <si>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</si>
  <si>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</si>
  <si>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</si>
  <si>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</si>
  <si>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</si>
  <si>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</si>
  <si>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</si>
  <si>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</si>
  <si>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</si>
  <si>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</si>
  <si>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</si>
  <si>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</si>
  <si>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</si>
  <si>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</si>
  <si>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</si>
  <si>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</si>
  <si>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</si>
  <si>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</si>
  <si>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</si>
  <si>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</si>
  <si>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</si>
  <si>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</si>
  <si>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</si>
  <si>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</si>
  <si>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</si>
  <si>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</si>
  <si>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</si>
  <si>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</si>
  <si>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</si>
  <si>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</si>
  <si>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</si>
  <si>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</si>
  <si>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</si>
  <si>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</si>
  <si>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</si>
  <si>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</si>
  <si>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</si>
  <si>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</si>
  <si>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</si>
  <si>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</si>
  <si>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</si>
  <si>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</si>
  <si>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</si>
  <si>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</si>
  <si>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</si>
  <si>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</si>
  <si>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</si>
  <si>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</si>
  <si>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</si>
  <si>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</si>
  <si>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</si>
  <si>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</si>
  <si>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</si>
  <si>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</si>
  <si>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</si>
  <si>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</si>
  <si>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</si>
  <si>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</si>
  <si>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</si>
  <si>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</si>
  <si>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</si>
  <si>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</si>
  <si>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</si>
  <si>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</si>
  <si>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</si>
  <si>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</si>
  <si>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</si>
  <si>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</si>
  <si>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</si>
  <si>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</si>
  <si>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</si>
  <si>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</si>
  <si>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</si>
  <si>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</si>
  <si>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</si>
  <si>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</si>
  <si>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</si>
  <si>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</si>
  <si>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</si>
  <si>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</si>
  <si>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</si>
  <si>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</si>
  <si>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</si>
  <si>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</si>
  <si>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</si>
  <si>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</si>
  <si>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</si>
  <si>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</si>
  <si>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</si>
  <si>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</si>
  <si>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</si>
  <si>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</si>
  <si>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</si>
  <si>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</si>
  <si>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</si>
  <si>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</si>
  <si>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</si>
  <si>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</si>
  <si>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</si>
  <si>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</si>
  <si>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</si>
  <si>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</si>
  <si>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</si>
  <si>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</si>
  <si>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</si>
  <si>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</si>
  <si>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</si>
  <si>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</si>
  <si>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</si>
  <si>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</si>
  <si>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</si>
  <si>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</si>
  <si>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</si>
  <si>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</si>
  <si>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</si>
  <si>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</si>
  <si>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</si>
  <si>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</si>
  <si>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</si>
  <si>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</si>
  <si>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</si>
  <si>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</si>
  <si>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</si>
  <si>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</si>
  <si>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</si>
  <si>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</si>
  <si>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</si>
  <si>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</si>
  <si>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</si>
  <si>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</si>
  <si>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</si>
  <si>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</si>
  <si>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</si>
  <si>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</si>
  <si>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</si>
  <si>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</si>
  <si>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</si>
  <si>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</si>
  <si>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</si>
  <si>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</si>
  <si>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</si>
  <si>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</si>
  <si>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</si>
  <si>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</si>
  <si>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</si>
  <si>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</si>
  <si>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</si>
  <si>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</si>
  <si>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</si>
  <si>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</si>
  <si>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</si>
  <si>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</si>
  <si>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</si>
  <si>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</si>
  <si>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</si>
  <si>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</si>
  <si>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</si>
  <si>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</si>
  <si>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</si>
  <si>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</si>
  <si>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</si>
  <si>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</si>
  <si>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</si>
  <si>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</si>
  <si>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</si>
  <si>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</si>
  <si>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</si>
  <si>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</si>
  <si>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</si>
  <si>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</si>
  <si>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</si>
  <si>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</si>
  <si>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</si>
  <si>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</si>
  <si>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</si>
  <si>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</si>
  <si>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</si>
  <si>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</si>
  <si>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</si>
  <si>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</si>
  <si>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</si>
  <si>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</si>
  <si>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</si>
  <si>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</si>
  <si>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</si>
  <si>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</si>
  <si>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</si>
  <si>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</si>
  <si>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</si>
  <si>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</si>
  <si>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</si>
  <si>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</si>
  <si>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</si>
  <si>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</si>
  <si>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</si>
  <si>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</si>
  <si>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</si>
  <si>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</si>
  <si>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</si>
  <si>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</si>
  <si>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</si>
  <si>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</si>
  <si>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</si>
  <si>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</si>
  <si>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</si>
  <si>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</si>
  <si>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</si>
  <si>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</si>
  <si>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</si>
  <si>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</si>
  <si>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</si>
  <si>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</si>
  <si>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</si>
  <si>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</si>
  <si>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</si>
  <si>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</si>
  <si>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</si>
  <si>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</si>
  <si>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</si>
  <si>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</si>
  <si>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</si>
  <si>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</si>
  <si>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</si>
  <si>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</si>
  <si>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</si>
  <si>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</si>
  <si>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</si>
  <si>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</si>
  <si>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</si>
  <si>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</si>
  <si>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</si>
  <si>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</si>
  <si>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</si>
  <si>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</si>
  <si>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</si>
  <si>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</si>
  <si>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</si>
  <si>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</si>
  <si>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</si>
  <si>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</si>
  <si>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</si>
  <si>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</si>
  <si>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</si>
  <si>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</si>
  <si>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</si>
  <si>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</si>
  <si>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</si>
  <si>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</si>
  <si>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</si>
  <si>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</si>
  <si>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</si>
  <si>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</si>
  <si>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</si>
  <si>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</si>
  <si>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</si>
  <si>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</si>
  <si>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</si>
  <si>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</si>
  <si>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</si>
  <si>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</si>
  <si>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</si>
  <si>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</si>
  <si>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</si>
  <si>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</si>
  <si>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</si>
  <si>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</si>
  <si>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</si>
  <si>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</si>
  <si>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</si>
  <si>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</si>
  <si>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</si>
  <si>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</si>
  <si>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</si>
  <si>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</si>
  <si>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</si>
  <si>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</si>
  <si>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</si>
  <si>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</si>
  <si>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</si>
  <si>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</si>
  <si>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</si>
  <si>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</si>
  <si>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</si>
  <si>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</si>
  <si>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</si>
  <si>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</si>
  <si>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</si>
  <si>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</si>
  <si>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</si>
  <si>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</si>
  <si>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</si>
  <si>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</si>
  <si>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</si>
  <si>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</si>
  <si>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</si>
  <si>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</si>
  <si>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</si>
  <si>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</si>
  <si>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</si>
  <si>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</si>
  <si>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</si>
  <si>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</si>
  <si>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</si>
  <si>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</si>
  <si>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</si>
  <si>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</si>
  <si>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</si>
  <si>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</si>
  <si>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</si>
  <si>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</si>
  <si>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</si>
  <si>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</si>
  <si>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</si>
  <si>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</si>
  <si>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</si>
  <si>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</si>
  <si>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</si>
  <si>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</si>
  <si>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</si>
  <si>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</si>
  <si>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</si>
  <si>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</si>
  <si>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</si>
  <si>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</si>
  <si>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</si>
  <si>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</si>
  <si>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</si>
  <si>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</si>
  <si>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</si>
  <si>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</si>
  <si>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</si>
  <si>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</si>
  <si>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</si>
  <si>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</si>
  <si>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</si>
  <si>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</si>
  <si>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</si>
  <si>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</si>
  <si>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</si>
  <si>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</si>
  <si>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</si>
  <si>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</si>
  <si>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</si>
  <si>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</si>
  <si>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</si>
  <si>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</si>
  <si>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</si>
  <si>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</si>
  <si>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</si>
  <si>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</si>
  <si>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</si>
  <si>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</si>
  <si>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</si>
  <si>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</si>
  <si>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</si>
  <si>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</si>
  <si>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</si>
  <si>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</si>
  <si>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</si>
  <si>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</si>
  <si>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</si>
  <si>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</si>
  <si>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</si>
  <si>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</si>
  <si>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</si>
  <si>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</si>
  <si>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</si>
  <si>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</si>
  <si>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</si>
  <si>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</si>
  <si>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</si>
  <si>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</si>
  <si>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</si>
  <si>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</si>
  <si>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</si>
  <si>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</si>
  <si>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</si>
  <si>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</si>
  <si>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</si>
  <si>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</si>
  <si>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</si>
  <si>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</si>
  <si>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</si>
  <si>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</si>
  <si>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</si>
  <si>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</si>
  <si>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</si>
  <si>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</si>
  <si>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</si>
  <si>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</si>
  <si>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</si>
  <si>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</si>
  <si>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</si>
  <si>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</si>
  <si>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</si>
  <si>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</si>
  <si>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</si>
  <si>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</si>
  <si>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</si>
  <si>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</si>
  <si>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</si>
  <si>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</si>
  <si>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</si>
  <si>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</si>
  <si>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</si>
  <si>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</si>
  <si>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</si>
  <si>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</si>
  <si>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</si>
  <si>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</si>
  <si>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</si>
  <si>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</si>
  <si>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</si>
  <si>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</si>
  <si>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</si>
  <si>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</si>
  <si>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</si>
  <si>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</si>
  <si>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</si>
  <si>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</si>
  <si>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</si>
  <si>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</si>
  <si>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</si>
  <si>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</si>
  <si>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</si>
  <si>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</si>
  <si>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</si>
  <si>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</si>
  <si>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</si>
  <si>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</si>
  <si>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</si>
  <si>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</si>
  <si>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</si>
  <si>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</si>
  <si>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</si>
  <si>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</si>
  <si>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</si>
  <si>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</si>
  <si>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</si>
  <si>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</si>
  <si>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</si>
  <si>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</si>
  <si>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</si>
  <si>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</si>
  <si>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</si>
  <si>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</si>
  <si>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</si>
  <si>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</si>
  <si>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</si>
  <si>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</si>
  <si>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</si>
  <si>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</si>
  <si>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</si>
  <si>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</si>
  <si>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</si>
  <si>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</si>
  <si>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</si>
  <si>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</si>
  <si>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</si>
  <si>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</si>
  <si>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</si>
  <si>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</si>
  <si>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</si>
  <si>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</si>
  <si>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</si>
  <si>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</si>
  <si>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</si>
  <si>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</si>
  <si>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</si>
  <si>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</si>
  <si>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</si>
  <si>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</si>
  <si>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</si>
  <si>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</si>
  <si>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</si>
  <si>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</si>
  <si>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</si>
  <si>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</si>
  <si>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</si>
  <si>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</si>
  <si>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</si>
  <si>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</si>
  <si>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</si>
  <si>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</si>
  <si>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</si>
  <si>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</si>
  <si>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</si>
  <si>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</si>
  <si>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</si>
  <si>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</si>
  <si>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</si>
  <si>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</si>
  <si>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</si>
  <si>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</si>
  <si>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</si>
  <si>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</si>
  <si>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</si>
  <si>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</si>
  <si>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</si>
  <si>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</si>
  <si>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</si>
  <si>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</si>
  <si>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</si>
  <si>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</si>
  <si>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</si>
  <si>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</si>
  <si>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</si>
  <si>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</si>
  <si>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</si>
  <si>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</si>
  <si>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</si>
  <si>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</si>
  <si>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</si>
  <si>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</si>
  <si>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</si>
  <si>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</si>
  <si>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</si>
  <si>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</si>
  <si>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</si>
  <si>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</si>
  <si>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</si>
  <si>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</si>
  <si>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</si>
  <si>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</si>
  <si>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</si>
  <si>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</si>
  <si>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</si>
  <si>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</si>
  <si>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</si>
  <si>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</si>
  <si>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</si>
  <si>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</si>
  <si>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</si>
  <si>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</si>
  <si>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</si>
  <si>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</si>
  <si>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</si>
  <si>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</si>
  <si>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</si>
  <si>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</si>
  <si>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</si>
  <si>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</si>
  <si>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</si>
  <si>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</si>
  <si>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</si>
  <si>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</si>
  <si>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</si>
  <si>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</si>
  <si>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</si>
  <si>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</si>
  <si>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</si>
  <si>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</si>
  <si>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</si>
  <si>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</si>
  <si>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</si>
  <si>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</si>
  <si>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</si>
  <si>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</si>
  <si>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</si>
  <si>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</si>
  <si>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</si>
  <si>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</si>
  <si>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</si>
  <si>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</si>
  <si>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</si>
  <si>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</si>
  <si>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</si>
  <si>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</si>
  <si>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</si>
  <si>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</si>
  <si>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</si>
  <si>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</si>
  <si>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</si>
  <si>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</si>
  <si>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</si>
  <si>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</si>
  <si>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</si>
  <si>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</si>
  <si>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</si>
  <si>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</si>
  <si>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</si>
  <si>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</si>
  <si>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</si>
  <si>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</si>
  <si>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</si>
  <si>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</si>
  <si>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</si>
  <si>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</si>
  <si>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</si>
  <si>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</si>
  <si>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</si>
  <si>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</si>
  <si>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</si>
  <si>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</si>
  <si>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</si>
  <si>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</si>
  <si>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</si>
  <si>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</si>
  <si>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</si>
  <si>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</si>
  <si>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</si>
  <si>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</si>
  <si>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</si>
  <si>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</si>
  <si>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</si>
  <si>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</si>
  <si>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</si>
  <si>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</si>
  <si>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</si>
  <si>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</si>
  <si>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</si>
  <si>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</si>
  <si>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</si>
  <si>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</si>
  <si>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</si>
  <si>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</si>
  <si>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</si>
  <si>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</si>
  <si>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</si>
  <si>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</si>
  <si>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</si>
  <si>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</si>
  <si>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</si>
  <si>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</si>
  <si>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</si>
  <si>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</si>
  <si>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</si>
  <si>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</si>
  <si>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</si>
  <si>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</si>
  <si>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</si>
  <si>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</si>
  <si>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</si>
  <si>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</si>
  <si>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</si>
  <si>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</si>
  <si>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</si>
  <si>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</si>
  <si>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</si>
  <si>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</si>
  <si>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</si>
  <si>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</si>
  <si>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</si>
  <si>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</si>
  <si>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</si>
  <si>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</si>
  <si>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</si>
  <si>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</si>
  <si>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</si>
  <si>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</si>
  <si>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</si>
  <si>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</si>
  <si>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</si>
  <si>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</si>
  <si>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</si>
  <si>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</si>
  <si>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</si>
  <si>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</si>
  <si>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</si>
  <si>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</si>
  <si>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</si>
  <si>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</si>
  <si>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</si>
  <si>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</si>
  <si>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</si>
  <si>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</si>
  <si>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</si>
  <si>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</si>
  <si>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</si>
  <si>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</si>
  <si>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</si>
  <si>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</si>
  <si>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</si>
  <si>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</si>
  <si>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</si>
  <si>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</si>
  <si>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</si>
  <si>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</si>
  <si>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</si>
  <si>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</si>
  <si>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</si>
  <si>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</si>
  <si>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</si>
  <si>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</si>
  <si>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</si>
  <si>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</si>
  <si>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</si>
  <si>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</si>
  <si>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</si>
  <si>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</si>
  <si>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</si>
  <si>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</si>
  <si>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</si>
  <si>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</si>
  <si>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</si>
  <si>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</si>
  <si>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</si>
  <si>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</si>
  <si>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</si>
  <si>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</si>
  <si>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</si>
  <si>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</si>
  <si>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</si>
  <si>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</si>
  <si>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</si>
  <si>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</si>
  <si>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</si>
  <si>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</si>
  <si>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</si>
  <si>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</si>
  <si>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</si>
  <si>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</si>
  <si>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</si>
  <si>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</si>
  <si>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</si>
  <si>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</si>
  <si>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</si>
  <si>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</si>
  <si>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</si>
  <si>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</si>
  <si>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</si>
  <si>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</si>
  <si>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</si>
  <si>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</si>
  <si>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</si>
  <si>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</si>
  <si>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</si>
  <si>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</si>
  <si>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</si>
  <si>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</si>
  <si>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</si>
  <si>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</si>
  <si>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</si>
  <si>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</si>
  <si>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</si>
  <si>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</si>
  <si>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</si>
  <si>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</si>
  <si>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</si>
  <si>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</si>
  <si>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</si>
  <si>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</si>
  <si>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</si>
  <si>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</si>
  <si>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</si>
  <si>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</si>
  <si>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</si>
  <si>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</si>
  <si>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</si>
  <si>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</si>
  <si>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</si>
  <si>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</si>
  <si>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</si>
  <si>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</si>
  <si>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</si>
  <si>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</si>
  <si>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</si>
  <si>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</si>
  <si>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</si>
  <si>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</si>
  <si>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</si>
  <si>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</si>
  <si>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</si>
  <si>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</si>
  <si>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</si>
  <si>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</si>
  <si>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</si>
  <si>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</si>
  <si>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</si>
  <si>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</si>
  <si>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</si>
  <si>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</si>
  <si>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</si>
  <si>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</si>
  <si>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</si>
  <si>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</si>
  <si>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</si>
  <si>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</si>
  <si>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</si>
  <si>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</si>
  <si>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</si>
  <si>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</si>
  <si>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</si>
  <si>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</si>
  <si>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</si>
  <si>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</si>
  <si>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</si>
  <si>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</si>
  <si>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</si>
  <si>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</si>
  <si>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</si>
  <si>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</si>
  <si>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</si>
  <si>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</si>
  <si>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</si>
  <si>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</si>
  <si>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</si>
  <si>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</si>
  <si>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</si>
  <si>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</si>
  <si>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</si>
  <si>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</si>
  <si>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</si>
  <si>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</si>
  <si>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</si>
  <si>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</si>
  <si>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</si>
  <si>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</si>
  <si>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</si>
  <si>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</si>
  <si>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</si>
  <si>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</si>
  <si>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</si>
  <si>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</si>
  <si>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</si>
  <si>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</si>
  <si>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</si>
  <si>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</si>
  <si>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</si>
  <si>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</si>
  <si>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</si>
  <si>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</si>
  <si>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</si>
  <si>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</si>
  <si>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</si>
  <si>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</si>
  <si>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</si>
  <si>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</si>
  <si>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</si>
  <si>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</si>
  <si>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</si>
  <si>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</si>
  <si>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</si>
  <si>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</si>
  <si>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</si>
  <si>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</si>
  <si>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</si>
  <si>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</si>
  <si>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</si>
  <si>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</si>
  <si>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</si>
  <si>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</si>
  <si>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</si>
  <si>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</si>
  <si>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</si>
  <si>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</si>
  <si>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</si>
  <si>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</si>
  <si>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</si>
  <si>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</si>
  <si>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</si>
  <si>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</si>
  <si>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</si>
  <si>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</si>
  <si>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</si>
  <si>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</si>
  <si>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</si>
  <si>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</si>
  <si>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</si>
  <si>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</si>
  <si>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</si>
  <si>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</si>
  <si>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</si>
  <si>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</si>
  <si>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</si>
  <si>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</si>
  <si>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</si>
  <si>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</si>
  <si>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</si>
  <si>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</si>
  <si>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</si>
  <si>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</si>
  <si>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</si>
  <si>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</si>
  <si>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</si>
  <si>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</si>
  <si>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</si>
  <si>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</si>
  <si>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</si>
  <si>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</si>
  <si>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</si>
  <si>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</si>
  <si>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</si>
  <si>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</si>
  <si>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</si>
  <si>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</si>
  <si>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</si>
  <si>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</si>
  <si>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</si>
  <si>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</si>
  <si>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</si>
  <si>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</si>
  <si>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</si>
  <si>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</si>
  <si>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</si>
  <si>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</si>
  <si>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</si>
  <si>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</si>
  <si>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</si>
  <si>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</si>
  <si>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</si>
  <si>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</si>
  <si>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</si>
  <si>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</si>
  <si>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</si>
  <si>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</si>
  <si>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</si>
  <si>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</si>
  <si>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</si>
  <si>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</si>
  <si>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</si>
  <si>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</si>
  <si>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</si>
  <si>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</si>
  <si>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</si>
  <si>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</si>
  <si>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</si>
  <si>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</si>
  <si>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</si>
  <si>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</si>
  <si>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</si>
  <si>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</si>
  <si>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</si>
  <si>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</si>
  <si>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</si>
  <si>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</si>
  <si>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</si>
  <si>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</si>
  <si>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</si>
  <si>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</si>
  <si>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</si>
  <si>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</si>
  <si>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</si>
  <si>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</si>
  <si>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</si>
  <si>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</si>
  <si>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</si>
  <si>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</si>
  <si>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</si>
  <si>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</si>
  <si>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</si>
  <si>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</si>
  <si>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</si>
  <si>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</si>
  <si>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</si>
  <si>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</si>
  <si>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</si>
  <si>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</si>
  <si>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</si>
  <si>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</si>
  <si>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</si>
  <si>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</si>
  <si>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</si>
  <si>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</si>
  <si>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</si>
  <si>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</si>
  <si>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</si>
  <si>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</si>
  <si>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</si>
  <si>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</si>
  <si>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</si>
  <si>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</si>
  <si>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</si>
  <si>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</si>
  <si>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</si>
  <si>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</si>
  <si>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</si>
  <si>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</si>
  <si>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</si>
  <si>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</si>
  <si>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</si>
  <si>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</si>
  <si>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</si>
  <si>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</si>
  <si>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</si>
  <si>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</si>
  <si>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</si>
  <si>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</si>
  <si>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</si>
  <si>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</si>
  <si>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</si>
  <si>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</si>
  <si>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</si>
  <si>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</si>
  <si>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</si>
  <si>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</si>
  <si>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</si>
  <si>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</si>
  <si>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</si>
  <si>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</si>
  <si>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</si>
  <si>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</si>
  <si>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</si>
  <si>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</si>
  <si>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</si>
  <si>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</si>
  <si>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</si>
  <si>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</si>
  <si>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</si>
  <si>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</si>
  <si>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</si>
  <si>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</si>
  <si>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</si>
  <si>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</si>
  <si>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</si>
  <si>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</si>
  <si>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</si>
  <si>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</si>
  <si>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</si>
  <si>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</si>
  <si>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</si>
  <si>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</si>
  <si>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</si>
  <si>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</si>
  <si>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</si>
  <si>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</si>
  <si>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</si>
  <si>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</si>
  <si>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</si>
  <si>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</si>
  <si>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</si>
  <si>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</si>
  <si>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</si>
  <si>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</si>
  <si>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</si>
  <si>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</si>
  <si>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</si>
  <si>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</si>
  <si>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</si>
  <si>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</si>
  <si>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</si>
  <si>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</si>
  <si>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</si>
  <si>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</si>
  <si>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</si>
  <si>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</si>
  <si>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</si>
  <si>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</si>
  <si>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</si>
  <si>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</si>
  <si>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</si>
  <si>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</si>
  <si>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</si>
  <si>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</si>
  <si>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</si>
  <si>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</si>
  <si>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</si>
  <si>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</si>
  <si>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</si>
  <si>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</si>
  <si>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</si>
  <si>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</si>
  <si>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</si>
  <si>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</si>
  <si>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</si>
  <si>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</si>
  <si>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</si>
  <si>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</si>
  <si>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</si>
  <si>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</si>
  <si>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</si>
  <si>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</si>
  <si>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</si>
  <si>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</si>
  <si>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</si>
  <si>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</si>
  <si>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</si>
  <si>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</si>
  <si>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</si>
  <si>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</si>
  <si>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</si>
  <si>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</si>
  <si>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</si>
  <si>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</si>
  <si>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</si>
  <si>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</si>
  <si>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</si>
  <si>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</si>
  <si>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</si>
  <si>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</si>
  <si>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</si>
  <si>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</si>
  <si>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</si>
  <si>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</si>
  <si>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</si>
  <si>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</si>
  <si>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</si>
  <si>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</si>
  <si>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</si>
  <si>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</si>
  <si>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</si>
  <si>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</si>
  <si>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</si>
  <si>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</si>
  <si>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</si>
  <si>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</si>
  <si>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</si>
  <si>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</si>
  <si>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</si>
  <si>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</si>
  <si>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</si>
  <si>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</si>
  <si>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</si>
  <si>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</si>
  <si>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</si>
  <si>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</si>
  <si>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</si>
  <si>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</si>
  <si>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</si>
  <si>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</si>
  <si>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</si>
  <si>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</si>
  <si>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</si>
  <si>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</si>
  <si>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</si>
  <si>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</si>
  <si>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</si>
  <si>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</si>
  <si>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</si>
  <si>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</si>
  <si>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</si>
  <si>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</si>
  <si>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</si>
  <si>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</si>
  <si>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</si>
  <si>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</si>
  <si>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</si>
  <si>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</si>
  <si>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</si>
  <si>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</si>
  <si>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</si>
  <si>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</si>
  <si>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</si>
  <si>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</si>
  <si>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</si>
  <si>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</si>
  <si>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</si>
  <si>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</si>
  <si>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</si>
  <si>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</si>
  <si>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</si>
  <si>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</si>
  <si>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</si>
  <si>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</si>
  <si>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</si>
  <si>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</si>
  <si>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</si>
  <si>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</si>
  <si>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</si>
  <si>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</si>
  <si>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</si>
  <si>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</si>
  <si>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</si>
  <si>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</si>
  <si>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</si>
  <si>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</si>
  <si>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</si>
  <si>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</si>
  <si>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</si>
  <si>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</si>
  <si>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</si>
  <si>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</si>
  <si>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</si>
  <si>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</si>
  <si>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</si>
  <si>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</si>
  <si>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</si>
  <si>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</si>
  <si>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</si>
  <si>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</si>
  <si>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</si>
  <si>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</si>
  <si>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</si>
  <si>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</si>
  <si>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</si>
  <si>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</si>
  <si>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</si>
  <si>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</si>
  <si>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</si>
  <si>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</si>
  <si>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</si>
  <si>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</si>
  <si>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</si>
  <si>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</si>
  <si>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</si>
  <si>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</si>
  <si>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</si>
  <si>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</si>
  <si>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</si>
  <si>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</si>
  <si>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</si>
  <si>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</si>
  <si>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</si>
  <si>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</si>
  <si>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</si>
  <si>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</si>
  <si>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</si>
  <si>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</si>
  <si>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</si>
  <si>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</si>
  <si>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</si>
  <si>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</si>
  <si>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</si>
  <si>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</si>
  <si>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</si>
  <si>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</si>
  <si>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</si>
  <si>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</si>
  <si>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</si>
  <si>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</si>
  <si>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</si>
  <si>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</si>
  <si>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</si>
  <si>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</si>
  <si>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</si>
  <si>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</si>
  <si>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</si>
  <si>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</si>
  <si>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</si>
  <si>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</si>
  <si>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</si>
  <si>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</si>
  <si>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</si>
  <si>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</si>
  <si>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</si>
  <si>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</si>
  <si>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</si>
  <si>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</si>
  <si>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</si>
  <si>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</si>
  <si>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</si>
  <si>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</si>
  <si>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</si>
  <si>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</si>
  <si>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</si>
  <si>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</si>
  <si>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</si>
  <si>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</si>
  <si>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</si>
  <si>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</si>
  <si>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</si>
  <si>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</si>
  <si>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</si>
  <si>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</si>
  <si>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</si>
  <si>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</si>
  <si>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</si>
  <si>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</si>
  <si>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</si>
  <si>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</si>
  <si>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</si>
  <si>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</si>
  <si>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</si>
  <si>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</si>
  <si>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</si>
  <si>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</si>
  <si>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</si>
  <si>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</si>
  <si>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</si>
  <si>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</si>
  <si>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</si>
  <si>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</si>
  <si>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</si>
  <si>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</si>
  <si>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</si>
  <si>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</si>
  <si>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</si>
  <si>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</si>
  <si>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</si>
  <si>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</si>
  <si>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</si>
  <si>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</si>
  <si>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</si>
  <si>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</si>
  <si>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</si>
  <si>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</si>
  <si>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</si>
  <si>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</si>
  <si>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</si>
  <si>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</si>
  <si>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</si>
  <si>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</si>
  <si>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</si>
  <si>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</si>
  <si>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</si>
  <si>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</si>
  <si>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</si>
  <si>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</si>
  <si>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</si>
  <si>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</si>
  <si>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</si>
  <si>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</si>
  <si>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</si>
  <si>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</si>
  <si>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</si>
  <si>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</si>
  <si>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</si>
  <si>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</si>
  <si>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</si>
  <si>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</si>
  <si>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</si>
  <si>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</si>
  <si>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</si>
  <si>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</si>
  <si>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</si>
  <si>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</si>
  <si>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</si>
  <si>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</si>
  <si>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</si>
  <si>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</si>
  <si>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</si>
  <si>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</si>
  <si>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</si>
  <si>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</si>
  <si>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</si>
  <si>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</si>
  <si>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</si>
  <si>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</si>
  <si>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</si>
  <si>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</si>
  <si>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</si>
  <si>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</si>
  <si>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</si>
  <si>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</si>
  <si>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</si>
  <si>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</si>
  <si>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</si>
  <si>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</si>
  <si>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</si>
  <si>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</si>
  <si>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</si>
  <si>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</si>
  <si>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</si>
  <si>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</si>
  <si>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</si>
  <si>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</si>
  <si>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</si>
  <si>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</si>
  <si>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</si>
  <si>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</si>
  <si>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</si>
  <si>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</si>
  <si>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</si>
  <si>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</si>
  <si>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</si>
  <si>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</si>
  <si>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</si>
  <si>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</si>
  <si>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</si>
  <si>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</si>
  <si>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</si>
  <si>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</si>
  <si>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</si>
  <si>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</si>
  <si>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</si>
  <si>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</si>
  <si>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</si>
  <si>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</si>
  <si>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</si>
  <si>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</si>
  <si>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</si>
  <si>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</si>
  <si>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</si>
  <si>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</si>
  <si>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</si>
  <si>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</si>
  <si>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</si>
  <si>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</si>
  <si>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</si>
  <si>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</si>
  <si>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</si>
  <si>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</si>
  <si>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</si>
  <si>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</si>
  <si>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</si>
  <si>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</si>
  <si>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</si>
  <si>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</si>
  <si>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</si>
  <si>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</si>
  <si>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</si>
  <si>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</si>
  <si>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</si>
  <si>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</si>
  <si>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</si>
  <si>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</si>
  <si>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</si>
  <si>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</si>
  <si>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</si>
  <si>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</si>
  <si>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</si>
  <si>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</si>
  <si>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</si>
  <si>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</si>
  <si>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</si>
  <si>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</si>
  <si>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</si>
  <si>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</si>
  <si>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</si>
  <si>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</si>
  <si>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</si>
  <si>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</si>
  <si>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</si>
  <si>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</si>
  <si>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</si>
  <si>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</si>
  <si>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</si>
  <si>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</si>
  <si>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</si>
  <si>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</si>
  <si>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</si>
  <si>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</si>
  <si>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</si>
  <si>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</si>
  <si>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</si>
  <si>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</si>
  <si>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</si>
  <si>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</si>
  <si>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</si>
  <si>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</si>
  <si>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</si>
  <si>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</si>
  <si>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</si>
  <si>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</si>
  <si>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</si>
  <si>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</si>
  <si>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</si>
  <si>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</si>
  <si>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</si>
  <si>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</si>
  <si>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</si>
  <si>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</si>
  <si>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</si>
  <si>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</si>
  <si>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</si>
  <si>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</si>
  <si>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</si>
  <si>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</si>
  <si>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</si>
  <si>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</si>
  <si>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</si>
  <si>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</si>
  <si>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</si>
  <si>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</si>
  <si>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</si>
  <si>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</si>
  <si>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</si>
  <si>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</si>
  <si>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</si>
  <si>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</si>
  <si>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</si>
  <si>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</si>
  <si>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</si>
  <si>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</si>
  <si>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</si>
  <si>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</si>
  <si>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</si>
  <si>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</si>
  <si>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</si>
  <si>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</si>
  <si>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</si>
  <si>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</si>
  <si>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</si>
  <si>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</si>
  <si>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</si>
  <si>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</si>
  <si>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</si>
  <si>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</si>
  <si>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</si>
  <si>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</si>
  <si>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</si>
  <si>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</si>
  <si>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</si>
  <si>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</si>
  <si>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</si>
  <si>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</si>
  <si>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</si>
  <si>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</si>
  <si>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</si>
  <si>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</si>
  <si>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</si>
  <si>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</si>
  <si>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</si>
  <si>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</si>
  <si>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</si>
  <si>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</si>
  <si>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</si>
  <si>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</si>
  <si>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</si>
  <si>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</si>
  <si>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</si>
  <si>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</si>
  <si>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</si>
  <si>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</si>
  <si>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</si>
  <si>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</si>
  <si>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</si>
  <si>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</si>
  <si>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</si>
  <si>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</si>
  <si>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</si>
  <si>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</si>
  <si>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</si>
  <si>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</si>
  <si>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</si>
  <si>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</si>
  <si>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</si>
  <si>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</si>
  <si>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</si>
  <si>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</si>
  <si>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</si>
  <si>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</si>
  <si>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</si>
  <si>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</si>
  <si>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</si>
  <si>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</si>
  <si>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</si>
  <si>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</si>
  <si>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</si>
  <si>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</si>
  <si>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</si>
  <si>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</si>
  <si>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</si>
  <si>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</si>
  <si>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</si>
  <si>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</si>
  <si>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</si>
  <si>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</si>
  <si>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</si>
  <si>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</si>
  <si>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</si>
  <si>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</si>
  <si>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</si>
  <si>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</si>
  <si>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</si>
  <si>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</si>
  <si>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</si>
  <si>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</si>
  <si>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</si>
  <si>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</si>
  <si>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</si>
  <si>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</si>
  <si>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</si>
  <si>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</si>
  <si>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</si>
  <si>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</si>
  <si>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</si>
  <si>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</si>
  <si>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</si>
  <si>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</si>
  <si>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</si>
  <si>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</si>
  <si>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</si>
  <si>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</si>
  <si>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</si>
  <si>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</si>
  <si>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</si>
  <si>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</si>
  <si>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</si>
  <si>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</si>
  <si>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</si>
  <si>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</si>
  <si>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</si>
  <si>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</si>
  <si>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</si>
  <si>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</si>
  <si>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</si>
  <si>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</si>
  <si>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</si>
  <si>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</si>
  <si>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</si>
  <si>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</si>
  <si>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</si>
  <si>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</si>
  <si>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</si>
  <si>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</si>
  <si>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</si>
  <si>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</si>
  <si>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</si>
  <si>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</si>
  <si>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</si>
  <si>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</si>
  <si>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</si>
  <si>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</si>
  <si>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</si>
  <si>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</si>
  <si>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</si>
  <si>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</si>
  <si>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</si>
  <si>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</si>
  <si>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</si>
  <si>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</si>
  <si>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</si>
  <si>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</si>
  <si>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</si>
  <si>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</si>
  <si>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</si>
  <si>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</si>
  <si>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</si>
  <si>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</si>
  <si>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</si>
  <si>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</si>
  <si>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</si>
  <si>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</si>
  <si>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</si>
  <si>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</si>
  <si>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</si>
  <si>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</si>
  <si>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</si>
  <si>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</si>
  <si>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</si>
  <si>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</si>
  <si>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</si>
  <si>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</si>
  <si>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</si>
  <si>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</si>
  <si>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</si>
  <si>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</si>
  <si>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</si>
  <si>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</si>
  <si>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</si>
  <si>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</si>
  <si>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</si>
  <si>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</si>
  <si>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</si>
  <si>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</si>
  <si>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</si>
  <si>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</si>
  <si>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</si>
  <si>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</si>
  <si>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</si>
  <si>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</si>
  <si>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</si>
  <si>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</si>
  <si>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</si>
  <si>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</si>
  <si>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</si>
  <si>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</si>
  <si>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</si>
  <si>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</si>
  <si>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</si>
  <si>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</si>
  <si>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</si>
  <si>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</si>
  <si>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</si>
  <si>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</si>
  <si>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</si>
  <si>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</si>
  <si>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</si>
  <si>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</si>
  <si>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</si>
  <si>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</si>
  <si>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</si>
  <si>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</si>
  <si>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</si>
  <si>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</si>
  <si>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</si>
  <si>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</si>
  <si>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</si>
  <si>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</si>
  <si>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</si>
  <si>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</si>
  <si>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</si>
  <si>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</si>
  <si>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</si>
  <si>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</si>
  <si>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</si>
  <si>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</si>
  <si>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</si>
  <si>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</si>
  <si>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</si>
  <si>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</si>
  <si>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</si>
  <si>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</si>
  <si>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</si>
  <si>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</si>
  <si>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</si>
  <si>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</si>
  <si>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</si>
  <si>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</si>
  <si>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</si>
  <si>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</si>
  <si>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</si>
  <si>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</si>
  <si>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</si>
  <si>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</si>
  <si>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</si>
  <si>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</si>
  <si>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</si>
  <si>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</si>
  <si>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</si>
  <si>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</si>
  <si>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</si>
  <si>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</si>
  <si>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</si>
  <si>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</si>
  <si>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</si>
  <si>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</si>
  <si>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</si>
  <si>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</si>
  <si>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</si>
  <si>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</si>
  <si>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</si>
  <si>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</si>
  <si>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</si>
  <si>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</si>
  <si>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</si>
  <si>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</si>
  <si>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</si>
  <si>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</si>
  <si>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</si>
  <si>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</si>
  <si>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</si>
  <si>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</si>
  <si>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</si>
  <si>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</si>
  <si>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</si>
  <si>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</si>
  <si>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</si>
  <si>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</si>
  <si>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</si>
  <si>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</si>
  <si>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</si>
  <si>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</si>
  <si>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</si>
  <si>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</si>
  <si>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</si>
  <si>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</si>
  <si>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</si>
  <si>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</si>
  <si>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</si>
  <si>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</si>
  <si>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</si>
  <si>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</si>
  <si>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</si>
  <si>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</si>
  <si>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</si>
  <si>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</si>
  <si>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</si>
  <si>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</si>
  <si>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</si>
  <si>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</si>
  <si>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</si>
  <si>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</si>
  <si>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</si>
  <si>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</si>
  <si>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</si>
  <si>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</si>
  <si>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</si>
  <si>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</si>
  <si>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</si>
  <si>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</si>
  <si>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</si>
  <si>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</si>
  <si>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</si>
  <si>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</si>
  <si>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</si>
  <si>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</si>
  <si>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</si>
  <si>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</si>
  <si>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</si>
  <si>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</si>
  <si>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</si>
  <si>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</si>
  <si>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</si>
  <si>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</si>
  <si>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</si>
  <si>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</si>
  <si>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</si>
  <si>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</si>
  <si>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</si>
  <si>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</si>
  <si>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</si>
  <si>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</si>
  <si>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</si>
  <si>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</si>
  <si>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</si>
  <si>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</si>
  <si>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</si>
  <si>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</si>
  <si>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</si>
  <si>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</si>
  <si>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</si>
  <si>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</si>
  <si>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</si>
  <si>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</si>
  <si>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</si>
  <si>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</si>
  <si>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</si>
  <si>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</si>
  <si>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</si>
  <si>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</si>
  <si>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</si>
  <si>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</si>
  <si>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</si>
  <si>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</si>
  <si>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</si>
  <si>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</si>
  <si>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</si>
  <si>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</si>
  <si>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</si>
  <si>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</si>
  <si>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</si>
  <si>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</si>
  <si>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</si>
  <si>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</si>
  <si>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</si>
  <si>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</si>
  <si>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</si>
  <si>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</si>
  <si>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</si>
  <si>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</si>
  <si>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</si>
  <si>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</si>
  <si>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</si>
  <si>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</si>
  <si>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</si>
  <si>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</si>
  <si>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</si>
  <si>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</si>
  <si>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</si>
  <si>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</si>
  <si>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</si>
  <si>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</si>
  <si>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</si>
  <si>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</si>
  <si>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</si>
  <si>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</si>
  <si>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</si>
  <si>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</si>
  <si>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</si>
  <si>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</si>
  <si>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</si>
  <si>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</si>
  <si>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</si>
  <si>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</si>
  <si>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</si>
  <si>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</si>
  <si>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</si>
  <si>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</si>
  <si>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</si>
  <si>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</si>
  <si>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</si>
  <si>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</si>
  <si>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</si>
  <si>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</si>
  <si>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</si>
  <si>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</si>
  <si>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</si>
  <si>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</si>
  <si>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</si>
  <si>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</si>
  <si>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</si>
  <si>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</si>
  <si>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</si>
  <si>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</si>
  <si>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</si>
  <si>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</si>
  <si>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</si>
  <si>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</si>
  <si>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</si>
  <si>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</si>
  <si>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</si>
  <si>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</si>
  <si>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</si>
  <si>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</si>
  <si>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</si>
  <si>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</si>
  <si>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</si>
  <si>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</si>
  <si>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</si>
  <si>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</si>
  <si>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</si>
  <si>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</si>
  <si>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</si>
  <si>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</si>
  <si>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</si>
  <si>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</si>
  <si>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</si>
  <si>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</si>
  <si>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</si>
  <si>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</si>
  <si>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</si>
  <si>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</si>
  <si>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</si>
  <si>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</si>
  <si>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</si>
  <si>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</si>
  <si>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</si>
  <si>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</si>
  <si>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</si>
  <si>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</si>
  <si>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</si>
  <si>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</si>
  <si>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</si>
  <si>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</si>
  <si>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</si>
  <si>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</si>
  <si>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</si>
  <si>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</si>
  <si>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</si>
  <si>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</si>
  <si>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</si>
  <si>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</si>
  <si>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</si>
  <si>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</si>
  <si>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</si>
  <si>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</si>
  <si>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</si>
  <si>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</si>
  <si>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</si>
  <si>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</si>
  <si>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</si>
  <si>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</si>
  <si>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</si>
  <si>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</si>
  <si>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</si>
  <si>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</si>
  <si>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</si>
  <si>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</si>
  <si>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</si>
  <si>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</si>
  <si>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</si>
  <si>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</si>
  <si>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</si>
  <si>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</si>
  <si>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</si>
  <si>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</si>
  <si>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</si>
  <si>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</si>
  <si>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</si>
  <si>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</si>
  <si>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</si>
  <si>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</si>
  <si>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</si>
  <si>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</si>
  <si>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</si>
  <si>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</si>
  <si>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</si>
  <si>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</si>
  <si>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</si>
  <si>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</si>
  <si>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</si>
  <si>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</si>
  <si>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</si>
  <si>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</si>
  <si>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</si>
  <si>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</si>
  <si>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</si>
  <si>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</si>
  <si>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</si>
  <si>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</si>
  <si>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</si>
  <si>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</si>
  <si>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</si>
  <si>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</si>
  <si>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</si>
  <si>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</si>
  <si>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</si>
  <si>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</si>
  <si>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</si>
  <si>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</si>
  <si>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</si>
  <si>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</si>
  <si>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</si>
  <si>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</si>
  <si>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</si>
  <si>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</si>
  <si>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</si>
  <si>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</si>
  <si>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</si>
  <si>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</si>
  <si>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</si>
  <si>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</si>
  <si>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</si>
  <si>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</si>
  <si>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</si>
  <si>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</si>
  <si>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</si>
  <si>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</si>
  <si>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</si>
  <si>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</si>
  <si>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</si>
  <si>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</si>
  <si>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</si>
  <si>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</si>
  <si>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</si>
  <si>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</si>
  <si>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</si>
  <si>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</si>
  <si>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</si>
  <si>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</si>
  <si>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</si>
  <si>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</si>
  <si>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</si>
  <si>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</si>
  <si>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</si>
  <si>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</si>
  <si>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</si>
  <si>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</si>
  <si>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</si>
  <si>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</si>
  <si>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</si>
  <si>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</si>
  <si>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</si>
  <si>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</si>
  <si>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</si>
  <si>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</si>
  <si>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</si>
  <si>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</si>
  <si>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</si>
  <si>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</si>
  <si>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</si>
  <si>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</si>
  <si>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</si>
  <si>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</si>
  <si>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</si>
  <si>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</si>
  <si>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</si>
  <si>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</si>
  <si>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</si>
  <si>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</si>
  <si>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</si>
  <si>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</si>
  <si>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</si>
  <si>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</si>
  <si>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</si>
  <si>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</si>
  <si>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</si>
  <si>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</si>
  <si>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</si>
  <si>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</si>
  <si>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</si>
  <si>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</si>
  <si>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</si>
  <si>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</si>
  <si>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</si>
  <si>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</si>
  <si>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</si>
  <si>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</si>
  <si>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</si>
  <si>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</si>
  <si>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</si>
  <si>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</si>
  <si>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</si>
  <si>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</si>
  <si>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</si>
  <si>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</si>
  <si>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</si>
  <si>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</si>
  <si>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</si>
  <si>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</si>
  <si>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</si>
  <si>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</si>
  <si>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</si>
  <si>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</si>
  <si>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</si>
  <si>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</si>
  <si>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</si>
  <si>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</si>
  <si>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</si>
  <si>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</si>
  <si>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</si>
  <si>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</si>
  <si>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</si>
  <si>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</si>
  <si>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</si>
  <si>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</si>
  <si>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</si>
  <si>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</si>
  <si>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</si>
  <si>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</si>
  <si>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</si>
  <si>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</si>
  <si>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</si>
  <si>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</si>
  <si>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</si>
  <si>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</si>
  <si>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</si>
  <si>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</si>
  <si>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</si>
  <si>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</si>
  <si>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</si>
  <si>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</si>
  <si>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</si>
  <si>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</si>
  <si>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</si>
  <si>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</si>
  <si>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</si>
  <si>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</si>
  <si>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</si>
  <si>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</si>
  <si>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</si>
  <si>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</si>
  <si>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</si>
  <si>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</si>
  <si>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</si>
  <si>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</si>
  <si>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</si>
  <si>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</si>
  <si>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</si>
  <si>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</si>
  <si>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</si>
  <si>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</si>
  <si>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</si>
  <si>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</si>
  <si>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</si>
  <si>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</si>
  <si>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</si>
  <si>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</si>
  <si>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</si>
  <si>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</si>
  <si>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</si>
  <si>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</si>
  <si>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</si>
  <si>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</si>
  <si>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</si>
  <si>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</si>
  <si>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</si>
  <si>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</si>
  <si>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</si>
  <si>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</si>
  <si>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</si>
  <si>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</si>
  <si>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</si>
  <si>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</si>
  <si>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</si>
  <si>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</si>
  <si>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</si>
  <si>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</si>
  <si>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</si>
  <si>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</si>
  <si>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</si>
  <si>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</si>
  <si>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</si>
  <si>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</si>
  <si>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</si>
  <si>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</si>
  <si>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</si>
  <si>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</si>
  <si>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</si>
  <si>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</si>
  <si>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</si>
  <si>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</si>
  <si>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</si>
  <si>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</si>
  <si>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</si>
  <si>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</si>
  <si>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</si>
  <si>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</si>
  <si>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</si>
  <si>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</si>
  <si>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</si>
  <si>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</si>
  <si>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</si>
  <si>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</si>
  <si>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</si>
  <si>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</si>
  <si>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</si>
  <si>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</si>
  <si>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</si>
  <si>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</si>
  <si>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</si>
  <si>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</si>
  <si>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</si>
  <si>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</si>
  <si>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</si>
  <si>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</si>
  <si>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</si>
  <si>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</si>
  <si>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</si>
  <si>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</si>
  <si>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</si>
  <si>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</si>
  <si>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</si>
  <si>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</si>
  <si>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</si>
  <si>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</si>
  <si>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</si>
  <si>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</si>
  <si>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</si>
  <si>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</si>
  <si>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</si>
  <si>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</si>
  <si>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</si>
  <si>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</si>
  <si>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</si>
  <si>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</si>
  <si>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</si>
  <si>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</si>
  <si>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</si>
  <si>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</si>
  <si>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</si>
  <si>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</si>
  <si>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</si>
  <si>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</si>
  <si>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</si>
  <si>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</si>
  <si>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</si>
  <si>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</si>
  <si>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</si>
  <si>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</si>
  <si>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</si>
  <si>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</si>
  <si>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</si>
  <si>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</si>
  <si>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</si>
  <si>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</si>
  <si>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</si>
  <si>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</si>
  <si>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</si>
  <si>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</si>
  <si>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</si>
  <si>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</si>
  <si>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</si>
  <si>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</si>
  <si>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</si>
  <si>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</si>
  <si>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</si>
  <si>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</si>
  <si>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</si>
  <si>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</si>
  <si>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</si>
  <si>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</si>
  <si>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</si>
  <si>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</si>
  <si>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</si>
  <si>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</si>
  <si>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</si>
  <si>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</si>
  <si>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</si>
  <si>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</si>
  <si>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</si>
  <si>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</si>
  <si>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</si>
  <si>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</si>
  <si>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</si>
  <si>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</si>
  <si>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</si>
  <si>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</si>
  <si>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</si>
  <si>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</si>
  <si>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</si>
  <si>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</si>
  <si>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</si>
  <si>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</si>
  <si>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</si>
  <si>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</si>
  <si>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</si>
  <si>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</si>
  <si>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</si>
  <si>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</si>
  <si>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</si>
  <si>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</si>
  <si>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</si>
  <si>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</si>
  <si>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</si>
  <si>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</si>
  <si>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</si>
  <si>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</si>
  <si>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</si>
  <si>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</si>
  <si>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</si>
  <si>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</si>
  <si>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</si>
  <si>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</si>
  <si>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</si>
  <si>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</si>
  <si>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</si>
  <si>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</si>
  <si>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</si>
  <si>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</si>
  <si>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</si>
  <si>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</si>
  <si>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</si>
  <si>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</si>
  <si>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</si>
  <si>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</si>
  <si>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</si>
  <si>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</si>
  <si>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</si>
  <si>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</si>
  <si>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</si>
  <si>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</si>
  <si>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</si>
  <si>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</si>
  <si>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</si>
  <si>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</si>
  <si>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</si>
  <si>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</si>
  <si>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</si>
  <si>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</si>
  <si>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</si>
  <si>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</si>
  <si>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</si>
  <si>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</si>
  <si>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</si>
  <si>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</si>
  <si>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</si>
  <si>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</si>
  <si>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</si>
  <si>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</si>
  <si>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</si>
  <si>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</si>
  <si>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</si>
  <si>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</si>
  <si>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</si>
  <si>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</si>
  <si>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</si>
  <si>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</si>
  <si>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</si>
  <si>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</si>
  <si>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</si>
  <si>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</si>
  <si>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</si>
  <si>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</si>
  <si>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</si>
  <si>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</si>
  <si>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</si>
  <si>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</si>
  <si>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</si>
  <si>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</si>
  <si>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</si>
  <si>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</si>
  <si>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</si>
  <si>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</si>
  <si>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</si>
  <si>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</si>
  <si>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</si>
  <si>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</si>
  <si>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</si>
  <si>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</si>
  <si>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</si>
  <si>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</si>
  <si>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</si>
  <si>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</si>
  <si>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</si>
  <si>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</si>
  <si>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</si>
  <si>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</si>
  <si>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</si>
  <si>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</si>
  <si>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</si>
  <si>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</si>
  <si>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</si>
  <si>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</si>
  <si>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</si>
  <si>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</si>
  <si>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</si>
  <si>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</si>
  <si>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</si>
  <si>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</si>
  <si>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</si>
  <si>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</si>
  <si>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</si>
  <si>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</si>
  <si>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</si>
  <si>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</si>
  <si>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</si>
  <si>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</si>
  <si>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</si>
  <si>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</si>
  <si>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</si>
  <si>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</si>
  <si>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</si>
  <si>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</si>
  <si>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</si>
  <si>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</si>
  <si>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</si>
  <si>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</si>
  <si>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</si>
  <si>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</si>
  <si>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</si>
  <si>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</si>
  <si>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</si>
  <si>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</si>
  <si>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</si>
  <si>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</si>
  <si>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</si>
  <si>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</si>
  <si>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</si>
  <si>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</si>
  <si>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</si>
  <si>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</si>
  <si>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</si>
  <si>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</si>
  <si>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</si>
  <si>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</si>
  <si>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</si>
  <si>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</si>
  <si>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</si>
  <si>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</si>
  <si>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</si>
  <si>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</si>
  <si>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</si>
  <si>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</si>
  <si>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</si>
  <si>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</si>
  <si>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</si>
  <si>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</si>
  <si>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</si>
  <si>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</si>
  <si>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</si>
  <si>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</si>
  <si>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</si>
  <si>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</si>
  <si>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</si>
  <si>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</si>
  <si>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</si>
  <si>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</si>
  <si>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</si>
  <si>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</si>
  <si>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</si>
  <si>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</si>
  <si>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</si>
  <si>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</si>
  <si>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</si>
  <si>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</si>
  <si>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</si>
  <si>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</si>
  <si>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</si>
  <si>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</si>
  <si>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</si>
  <si>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</si>
  <si>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</si>
  <si>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</si>
  <si>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</si>
  <si>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</si>
  <si>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</si>
  <si>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</si>
  <si>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</si>
  <si>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</si>
  <si>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</si>
  <si>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</si>
  <si>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</si>
  <si>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</si>
  <si>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</si>
  <si>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</si>
  <si>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</si>
  <si>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</si>
  <si>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</si>
  <si>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</si>
  <si>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</si>
  <si>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</si>
  <si>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</si>
  <si>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</si>
  <si>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</si>
  <si>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</si>
  <si>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</si>
  <si>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</si>
  <si>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</si>
  <si>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</si>
  <si>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</si>
  <si>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</si>
  <si>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</si>
  <si>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</si>
  <si>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</si>
  <si>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</si>
  <si>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</si>
  <si>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</si>
  <si>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</si>
  <si>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</si>
  <si>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</si>
  <si>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</si>
  <si>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</si>
  <si>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</si>
  <si>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</si>
  <si>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</si>
  <si>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</si>
  <si>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</si>
  <si>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</si>
  <si>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</si>
  <si>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</si>
  <si>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</si>
  <si>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</si>
  <si>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</si>
  <si>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</si>
  <si>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</si>
  <si>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</si>
  <si>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</si>
  <si>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</si>
  <si>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</si>
  <si>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</si>
  <si>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</si>
  <si>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</si>
  <si>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</si>
  <si>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</si>
  <si>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</si>
  <si>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</si>
  <si>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</si>
  <si>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</si>
  <si>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</si>
  <si>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</si>
  <si>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</si>
  <si>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</si>
  <si>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</si>
  <si>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</si>
  <si>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</si>
  <si>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</si>
  <si>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</si>
  <si>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</si>
  <si>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</si>
  <si>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</si>
  <si>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</si>
  <si>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</si>
  <si>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</si>
  <si>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</si>
  <si>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</si>
  <si>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</si>
  <si>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</si>
  <si>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</si>
  <si>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</si>
  <si>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</si>
  <si>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</si>
  <si>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</si>
  <si>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</si>
  <si>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</si>
  <si>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</si>
  <si>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</si>
  <si>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</si>
  <si>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</si>
  <si>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</si>
  <si>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</si>
  <si>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</si>
  <si>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</si>
  <si>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</si>
  <si>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</si>
  <si>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</si>
  <si>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</si>
  <si>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</si>
  <si>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</si>
  <si>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</si>
  <si>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</si>
  <si>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</si>
  <si>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</si>
  <si>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</si>
  <si>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</si>
  <si>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</si>
  <si>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</si>
  <si>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</si>
  <si>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</si>
  <si>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</si>
  <si>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</si>
  <si>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</si>
  <si>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</si>
  <si>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</si>
  <si>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</si>
  <si>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</si>
  <si>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</si>
  <si>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</si>
  <si>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</si>
  <si>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</si>
  <si>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</si>
  <si>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</si>
  <si>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</si>
  <si>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</si>
  <si>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</si>
  <si>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</si>
  <si>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</si>
  <si>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</si>
  <si>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</si>
  <si>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</si>
  <si>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</si>
  <si>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</si>
  <si>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</si>
  <si>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</si>
  <si>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</si>
  <si>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</si>
  <si>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</si>
  <si>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</si>
  <si>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</si>
  <si>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</si>
  <si>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</si>
  <si>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</si>
  <si>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</si>
  <si>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</si>
  <si>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</si>
  <si>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</si>
  <si>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</si>
  <si>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</si>
  <si>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</si>
  <si>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</si>
  <si>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</si>
  <si>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</si>
  <si>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</si>
  <si>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</si>
  <si>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</si>
  <si>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</si>
  <si>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</si>
  <si>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</si>
  <si>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</si>
  <si>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</si>
  <si>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</si>
  <si>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</si>
  <si>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</si>
  <si>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</si>
  <si>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</si>
  <si>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</si>
  <si>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</si>
  <si>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</si>
  <si>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</si>
  <si>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</si>
  <si>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</si>
  <si>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</si>
  <si>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</si>
  <si>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</si>
  <si>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</si>
  <si>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</si>
  <si>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</si>
  <si>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</si>
  <si>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</si>
  <si>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</si>
  <si>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</si>
  <si>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</si>
  <si>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</si>
  <si>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</si>
  <si>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</si>
  <si>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</si>
  <si>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</si>
  <si>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</si>
  <si>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</si>
  <si>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</si>
  <si>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</si>
  <si>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</si>
  <si>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</si>
  <si>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</si>
  <si>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</si>
  <si>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</si>
  <si>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</si>
  <si>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</si>
  <si>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</si>
  <si>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</si>
  <si>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</si>
  <si>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</si>
  <si>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</si>
  <si>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</si>
  <si>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</si>
  <si>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</si>
  <si>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</si>
  <si>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</si>
  <si>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</si>
  <si>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</si>
  <si>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</si>
  <si>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</si>
  <si>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</si>
  <si>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</si>
  <si>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</si>
  <si>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</si>
  <si>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</si>
  <si>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</si>
  <si>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</si>
  <si>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</si>
  <si>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</si>
  <si>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</si>
  <si>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</si>
  <si>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</si>
  <si>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</si>
  <si>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</si>
  <si>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</si>
  <si>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</si>
  <si>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</si>
  <si>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</si>
  <si>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</si>
  <si>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</si>
  <si>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</si>
  <si>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</si>
  <si>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</si>
  <si>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</si>
  <si>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</si>
  <si>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</si>
  <si>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</si>
  <si>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</si>
  <si>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</si>
  <si>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</si>
  <si>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</si>
  <si>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</si>
  <si>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</si>
  <si>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</si>
  <si>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</si>
  <si>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</si>
  <si>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</si>
  <si>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</si>
  <si>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</si>
  <si>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</si>
  <si>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</si>
  <si>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</si>
  <si>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</si>
  <si>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</si>
  <si>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</si>
  <si>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</si>
  <si>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</si>
  <si>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</si>
  <si>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</si>
  <si>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</si>
  <si>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</si>
  <si>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</si>
  <si>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</si>
  <si>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</si>
  <si>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</si>
  <si>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</si>
  <si>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</si>
  <si>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</si>
  <si>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</si>
  <si>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</si>
  <si>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</si>
  <si>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</si>
  <si>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</si>
  <si>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</si>
  <si>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</si>
  <si>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</si>
  <si>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</si>
  <si>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</si>
  <si>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</si>
  <si>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</si>
  <si>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</si>
  <si>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</si>
  <si>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</si>
  <si>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</si>
  <si>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</si>
  <si>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</si>
  <si>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</si>
  <si>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</si>
  <si>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</si>
  <si>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</si>
  <si>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</si>
  <si>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</si>
  <si>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</si>
  <si>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</si>
  <si>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</si>
  <si>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</si>
  <si>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</si>
  <si>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</si>
  <si>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</si>
  <si>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</si>
  <si>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</si>
  <si>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</si>
  <si>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</si>
  <si>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</si>
  <si>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</si>
  <si>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</si>
  <si>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</si>
  <si>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</si>
  <si>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</si>
  <si>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</si>
  <si>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</si>
  <si>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</si>
  <si>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</si>
  <si>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</si>
  <si>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</si>
  <si>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</si>
  <si>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</si>
  <si>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</si>
  <si>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</si>
  <si>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</si>
  <si>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</si>
  <si>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</si>
  <si>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</si>
  <si>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</si>
  <si>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</si>
  <si>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</si>
  <si>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</si>
  <si>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</si>
  <si>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</si>
  <si>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</si>
  <si>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</si>
  <si>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</si>
  <si>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</si>
  <si>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</si>
  <si>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</si>
  <si>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</si>
  <si>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</si>
  <si>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</si>
  <si>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</si>
  <si>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</si>
  <si>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</si>
  <si>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</si>
  <si>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</si>
  <si>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</si>
  <si>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</si>
  <si>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</si>
  <si>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</si>
  <si>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</si>
  <si>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</si>
  <si>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</si>
  <si>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</si>
  <si>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</si>
  <si>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</si>
  <si>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</si>
  <si>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</si>
  <si>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</si>
  <si>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</si>
  <si>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</si>
  <si>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</si>
  <si>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</si>
  <si>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</si>
  <si>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</si>
  <si>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</si>
  <si>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</si>
  <si>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</si>
  <si>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</si>
  <si>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</si>
  <si>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</si>
  <si>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</si>
  <si>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</si>
  <si>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</si>
  <si>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</si>
  <si>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</si>
  <si>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</si>
  <si>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</si>
  <si>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</si>
  <si>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</si>
  <si>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</si>
  <si>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</si>
  <si>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</si>
  <si>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</si>
  <si>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</si>
  <si>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</si>
  <si>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</si>
  <si>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</si>
  <si>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</si>
  <si>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</si>
  <si>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</si>
  <si>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</si>
  <si>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</si>
  <si>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</si>
  <si>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</si>
  <si>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</si>
  <si>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</si>
  <si>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</si>
  <si>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</si>
  <si>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</si>
  <si>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</si>
  <si>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</si>
  <si>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</si>
  <si>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</si>
  <si>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</si>
  <si>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</si>
  <si>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</si>
  <si>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</si>
  <si>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</si>
  <si>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</si>
  <si>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</si>
  <si>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</si>
  <si>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</si>
  <si>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</si>
  <si>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</si>
  <si>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</si>
  <si>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</si>
  <si>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</si>
  <si>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</si>
  <si>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</si>
  <si>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</si>
  <si>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</si>
  <si>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</si>
  <si>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</si>
  <si>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</si>
  <si>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</si>
  <si>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</si>
  <si>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</si>
  <si>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</si>
  <si>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</si>
  <si>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</si>
  <si>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</si>
  <si>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</si>
  <si>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</si>
  <si>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</si>
  <si>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</si>
  <si>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</si>
  <si>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</si>
  <si>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</si>
  <si>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</si>
  <si>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</si>
  <si>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</si>
  <si>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</si>
  <si>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</si>
  <si>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</si>
  <si>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</si>
  <si>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</si>
  <si>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</si>
  <si>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</si>
  <si>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</si>
  <si>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</si>
  <si>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</si>
  <si>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</si>
  <si>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</si>
  <si>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</si>
  <si>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</si>
  <si>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</si>
  <si>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</si>
  <si>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</si>
  <si>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</si>
  <si>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</si>
  <si>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</si>
  <si>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</si>
  <si>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</si>
  <si>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</si>
  <si>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</si>
  <si>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</si>
  <si>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</si>
  <si>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</si>
  <si>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</si>
  <si>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</si>
  <si>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</si>
  <si>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</si>
  <si>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</si>
  <si>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</si>
  <si>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</si>
  <si>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</si>
  <si>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</si>
  <si>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</si>
  <si>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</si>
  <si>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</si>
  <si>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</si>
  <si>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</si>
  <si>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</si>
  <si>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</si>
  <si>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</si>
  <si>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</si>
  <si>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</si>
  <si>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</si>
  <si>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</si>
  <si>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</si>
  <si>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</si>
  <si>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</si>
  <si>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</si>
  <si>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</si>
  <si>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</si>
  <si>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</si>
  <si>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</si>
  <si>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</si>
  <si>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</si>
  <si>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</si>
  <si>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</si>
  <si>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</si>
  <si>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</si>
  <si>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</si>
  <si>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</si>
  <si>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</si>
  <si>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</si>
  <si>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</si>
  <si>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</si>
  <si>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</si>
  <si>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</si>
  <si>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</si>
  <si>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</si>
  <si>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</si>
  <si>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</si>
  <si>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</si>
  <si>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</si>
  <si>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</si>
  <si>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</si>
  <si>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</si>
  <si>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</si>
  <si>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</si>
  <si>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</si>
  <si>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</si>
  <si>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</si>
  <si>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</si>
  <si>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</si>
  <si>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</si>
  <si>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</si>
  <si>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</si>
  <si>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</si>
  <si>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</si>
  <si>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</si>
  <si>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</si>
  <si>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</si>
  <si>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</si>
  <si>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</si>
  <si>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</si>
  <si>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</si>
  <si>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</si>
  <si>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</si>
  <si>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</si>
  <si>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</si>
  <si>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</si>
  <si>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</si>
  <si>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</si>
  <si>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</si>
  <si>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</si>
  <si>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</si>
  <si>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</si>
  <si>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</si>
  <si>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</si>
  <si>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</si>
  <si>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</si>
  <si>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</si>
  <si>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</si>
  <si>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</si>
  <si>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</si>
  <si>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</si>
  <si>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</si>
  <si>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</si>
  <si>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</si>
  <si>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</si>
  <si>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</si>
  <si>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</si>
  <si>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</si>
  <si>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</si>
  <si>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</si>
  <si>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</si>
  <si>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</si>
  <si>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</si>
  <si>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</si>
  <si>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</si>
  <si>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</si>
  <si>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</si>
  <si>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</si>
  <si>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</si>
  <si>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</si>
  <si>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</si>
  <si>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</si>
  <si>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</si>
  <si>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</si>
  <si>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</si>
  <si>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</si>
  <si>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</si>
  <si>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</si>
  <si>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</si>
  <si>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</si>
  <si>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</si>
  <si>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</si>
  <si>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</si>
  <si>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</si>
  <si>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</si>
  <si>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</si>
  <si>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</si>
  <si>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</si>
  <si>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</si>
  <si>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</si>
  <si>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</si>
  <si>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</si>
  <si>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</si>
  <si>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</si>
  <si>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</si>
  <si>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</si>
  <si>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</si>
  <si>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</si>
  <si>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</si>
  <si>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</si>
  <si>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</si>
  <si>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</si>
  <si>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</si>
  <si>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</si>
  <si>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</si>
  <si>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</si>
  <si>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</si>
  <si>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</si>
  <si>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</si>
  <si>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</si>
  <si>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</si>
  <si>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</si>
  <si>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</si>
  <si>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</si>
  <si>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</si>
  <si>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</si>
  <si>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</si>
  <si>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</si>
  <si>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</si>
  <si>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</si>
  <si>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</si>
  <si>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</si>
  <si>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</si>
  <si>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</si>
  <si>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</si>
  <si>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</si>
  <si>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</si>
  <si>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</si>
  <si>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</si>
  <si>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</si>
  <si>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</si>
  <si>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</si>
  <si>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</si>
  <si>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</si>
  <si>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</si>
  <si>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</si>
  <si>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</si>
  <si>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</si>
  <si>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</si>
  <si>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</si>
  <si>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</si>
  <si>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</si>
  <si>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</si>
  <si>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</si>
  <si>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</si>
  <si>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</si>
  <si>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</si>
  <si>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</si>
  <si>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</si>
  <si>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</si>
  <si>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</si>
  <si>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</si>
  <si>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</si>
  <si>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</si>
  <si>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</si>
  <si>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</si>
  <si>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</si>
  <si>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</si>
  <si>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</si>
  <si>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</si>
  <si>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</si>
  <si>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</si>
  <si>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</si>
  <si>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</si>
  <si>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</si>
  <si>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</si>
  <si>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</si>
  <si>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</si>
  <si>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</si>
  <si>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</si>
  <si>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</si>
  <si>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</si>
  <si>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</si>
  <si>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</si>
  <si>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</si>
  <si>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</si>
  <si>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</si>
  <si>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</si>
  <si>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</si>
  <si>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</si>
  <si>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</si>
  <si>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</si>
  <si>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</si>
  <si>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</si>
  <si>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</si>
  <si>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</si>
  <si>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</si>
  <si>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</si>
  <si>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</si>
  <si>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</si>
  <si>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</si>
  <si>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</si>
  <si>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</si>
  <si>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</si>
  <si>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</si>
  <si>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</si>
  <si>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</si>
  <si>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</si>
  <si>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</si>
  <si>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</si>
  <si>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</si>
  <si>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</si>
  <si>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</si>
  <si>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</si>
  <si>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</si>
  <si>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</si>
  <si>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</si>
  <si>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</si>
  <si>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</si>
  <si>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</si>
  <si>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</si>
  <si>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</si>
  <si>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</si>
  <si>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</si>
  <si>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</si>
  <si>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</si>
  <si>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</si>
  <si>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</si>
  <si>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</si>
  <si>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</si>
  <si>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</si>
  <si>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</si>
  <si>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</si>
  <si>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</si>
  <si>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</si>
  <si>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</si>
  <si>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</si>
  <si>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</si>
  <si>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</si>
  <si>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</si>
  <si>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</si>
  <si>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</si>
  <si>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</si>
  <si>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</si>
  <si>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</si>
  <si>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</si>
  <si>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</si>
  <si>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</si>
  <si>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</si>
  <si>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</si>
  <si>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</si>
  <si>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</si>
  <si>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</si>
  <si>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</si>
  <si>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</si>
  <si>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</si>
  <si>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</si>
  <si>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</si>
  <si>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</si>
  <si>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</si>
  <si>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</si>
  <si>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</si>
  <si>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</si>
  <si>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</si>
  <si>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</si>
  <si>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</si>
  <si>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</si>
  <si>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</si>
  <si>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</si>
  <si>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</si>
  <si>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</si>
  <si>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</si>
  <si>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</si>
  <si>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</si>
  <si>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</si>
  <si>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</si>
  <si>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</si>
  <si>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</si>
  <si>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</si>
  <si>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</si>
  <si>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</si>
  <si>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</si>
  <si>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</si>
  <si>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</si>
  <si>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</si>
  <si>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</si>
  <si>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</si>
  <si>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</si>
  <si>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</si>
  <si>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</si>
  <si>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</si>
  <si>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</si>
  <si>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</si>
  <si>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</si>
  <si>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</si>
  <si>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</si>
  <si>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</si>
  <si>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</si>
  <si>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</si>
  <si>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</si>
  <si>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</si>
  <si>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</si>
  <si>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</si>
  <si>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</si>
  <si>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</si>
  <si>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</si>
  <si>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</si>
  <si>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</si>
  <si>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</si>
  <si>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</si>
  <si>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</si>
  <si>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</si>
  <si>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</si>
  <si>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</si>
  <si>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</si>
  <si>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</si>
  <si>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</si>
  <si>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</si>
  <si>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</si>
  <si>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</si>
  <si>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</si>
  <si>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</si>
  <si>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</si>
  <si>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</si>
  <si>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</si>
  <si>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</si>
  <si>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</si>
  <si>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</si>
  <si>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</si>
  <si>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</si>
  <si>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</si>
  <si>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</si>
  <si>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</si>
  <si>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</si>
  <si>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</si>
  <si>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</si>
  <si>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</si>
  <si>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</si>
  <si>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</si>
  <si>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</si>
  <si>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</si>
  <si>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</si>
  <si>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</si>
  <si>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</si>
  <si>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</si>
  <si>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</si>
  <si>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</si>
  <si>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</si>
  <si>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</si>
  <si>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</si>
  <si>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</si>
  <si>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</si>
  <si>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</si>
  <si>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</si>
  <si>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</si>
  <si>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</si>
  <si>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</si>
  <si>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</si>
  <si>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</si>
  <si>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</si>
  <si>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</si>
  <si>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</si>
  <si>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</si>
  <si>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</si>
  <si>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</si>
  <si>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</si>
  <si>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</si>
  <si>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</si>
  <si>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</si>
  <si>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</si>
  <si>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</si>
  <si>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</si>
  <si>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</si>
  <si>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</si>
  <si>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</si>
  <si>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</si>
  <si>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</si>
  <si>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</si>
  <si>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</si>
  <si>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</si>
  <si>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</si>
  <si>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</si>
  <si>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</si>
  <si>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</si>
  <si>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</si>
  <si>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</si>
  <si>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</si>
  <si>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</si>
  <si>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</si>
  <si>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</si>
  <si>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</si>
  <si>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</si>
  <si>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</si>
  <si>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</si>
  <si>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</si>
  <si>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</si>
  <si>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</si>
  <si>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</si>
  <si>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</si>
  <si>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</si>
  <si>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</si>
  <si>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</si>
  <si>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</si>
  <si>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</si>
  <si>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</si>
  <si>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</si>
  <si>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</si>
  <si>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</si>
  <si>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</si>
  <si>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</si>
  <si>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</si>
  <si>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</si>
  <si>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</si>
  <si>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</si>
  <si>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</si>
  <si>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</si>
  <si>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</si>
  <si>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</si>
  <si>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</si>
  <si>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</si>
  <si>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</si>
  <si>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</si>
  <si>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</si>
  <si>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</si>
  <si>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</si>
  <si>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</si>
  <si>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</si>
  <si>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</si>
  <si>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</si>
  <si>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</si>
  <si>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</si>
  <si>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</si>
  <si>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</si>
  <si>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</si>
  <si>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</si>
  <si>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</si>
  <si>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</si>
  <si>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</si>
  <si>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</si>
  <si>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</si>
  <si>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</si>
  <si>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</si>
  <si>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</si>
  <si>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</si>
  <si>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</si>
  <si>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</si>
  <si>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</si>
  <si>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</si>
  <si>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</si>
  <si>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</si>
  <si>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</si>
  <si>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</si>
  <si>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</si>
  <si>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</si>
  <si>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</si>
  <si>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</si>
  <si>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</si>
  <si>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</si>
  <si>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</si>
  <si>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</si>
  <si>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</si>
  <si>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</si>
  <si>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</si>
  <si>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</si>
  <si>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</si>
  <si>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</si>
  <si>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</si>
  <si>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</si>
  <si>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</si>
  <si>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</si>
  <si>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</si>
  <si>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</si>
  <si>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</si>
  <si>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</si>
  <si>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</si>
  <si>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</si>
  <si>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</si>
  <si>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</si>
  <si>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</si>
  <si>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</si>
  <si>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</si>
  <si>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</si>
  <si>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</si>
  <si>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</si>
  <si>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</si>
  <si>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</si>
  <si>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</si>
  <si>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</si>
  <si>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</si>
  <si>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</si>
  <si>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</si>
  <si>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</si>
  <si>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</si>
  <si>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</si>
  <si>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</si>
  <si>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</si>
  <si>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</si>
  <si>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</si>
  <si>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</si>
  <si>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</si>
  <si>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</si>
  <si>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</si>
  <si>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</si>
  <si>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</si>
  <si>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</si>
  <si>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</si>
  <si>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</si>
  <si>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</si>
  <si>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</si>
  <si>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</si>
  <si>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</si>
  <si>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</si>
  <si>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</si>
  <si>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</si>
  <si>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</si>
  <si>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</si>
  <si>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</si>
  <si>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</si>
  <si>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</si>
  <si>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</si>
  <si>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</si>
  <si>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</si>
  <si>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</si>
  <si>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</si>
  <si>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</si>
  <si>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</si>
  <si>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</si>
  <si>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</si>
  <si>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</si>
  <si>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</si>
  <si>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</si>
  <si>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</si>
  <si>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</si>
  <si>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</si>
  <si>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</si>
  <si>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</si>
  <si>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</si>
  <si>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</si>
  <si>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</si>
  <si>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</si>
  <si>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</si>
  <si>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</si>
  <si>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</si>
  <si>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</si>
  <si>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</si>
  <si>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</si>
  <si>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</si>
  <si>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</si>
  <si>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</si>
  <si>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</si>
  <si>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</si>
  <si>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</si>
  <si>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</si>
  <si>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</si>
  <si>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</si>
  <si>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</si>
  <si>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</si>
  <si>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</si>
  <si>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</si>
  <si>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</si>
  <si>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</si>
  <si>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</si>
  <si>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</si>
  <si>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</si>
  <si>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</si>
  <si>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</si>
  <si>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</si>
  <si>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</si>
  <si>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</si>
  <si>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</si>
  <si>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</si>
  <si>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</si>
  <si>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</si>
  <si>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</si>
  <si>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</si>
  <si>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</si>
  <si>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</si>
  <si>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</si>
  <si>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</si>
  <si>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</si>
  <si>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</si>
  <si>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</si>
  <si>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</si>
  <si>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</si>
  <si>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</si>
  <si>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</si>
  <si>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</si>
  <si>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</si>
  <si>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</si>
  <si>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</si>
  <si>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</si>
  <si>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</si>
  <si>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</si>
  <si>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</si>
  <si>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</si>
  <si>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</si>
  <si>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</si>
  <si>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</si>
  <si>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</si>
  <si>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</si>
  <si>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</si>
  <si>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</si>
  <si>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</si>
  <si>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</si>
  <si>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</si>
  <si>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</si>
  <si>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</si>
  <si>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</si>
  <si>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</si>
  <si>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</si>
  <si>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</si>
  <si>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</si>
  <si>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</si>
  <si>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</si>
  <si>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</si>
  <si>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</si>
  <si>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</si>
  <si>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</si>
  <si>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</si>
  <si>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</si>
  <si>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</si>
  <si>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</si>
  <si>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</si>
  <si>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</si>
  <si>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</si>
  <si>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</si>
  <si>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</si>
  <si>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</si>
  <si>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</si>
  <si>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</si>
  <si>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</si>
  <si>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</si>
  <si>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</si>
  <si>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</si>
  <si>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</si>
  <si>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</si>
  <si>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</si>
  <si>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</si>
  <si>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</si>
  <si>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</si>
  <si>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</si>
  <si>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</si>
  <si>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</si>
  <si>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</si>
  <si>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</si>
  <si>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</si>
  <si>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</si>
  <si>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</si>
  <si>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</si>
  <si>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</si>
  <si>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</si>
  <si>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</si>
  <si>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</si>
  <si>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</si>
  <si>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</si>
  <si>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</si>
  <si>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</si>
  <si>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</si>
  <si>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</si>
  <si>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</si>
  <si>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</si>
  <si>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</si>
  <si>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</si>
  <si>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</si>
  <si>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</si>
  <si>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</si>
  <si>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</si>
  <si>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</si>
  <si>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</si>
  <si>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</si>
  <si>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</si>
  <si>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</si>
  <si>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</si>
  <si>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</si>
  <si>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</si>
  <si>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</si>
  <si>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</si>
  <si>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</si>
  <si>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</si>
  <si>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</si>
  <si>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</si>
  <si>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</si>
  <si>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</si>
  <si>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</si>
  <si>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</si>
  <si>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</si>
  <si>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</si>
  <si>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</si>
  <si>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</si>
  <si>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</si>
  <si>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</si>
  <si>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</si>
  <si>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</si>
  <si>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</si>
  <si>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</si>
  <si>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</si>
  <si>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</si>
  <si>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</si>
  <si>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</si>
  <si>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</si>
  <si>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</si>
  <si>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</si>
  <si>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</si>
  <si>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</si>
  <si>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</si>
  <si>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</si>
  <si>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</si>
  <si>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</si>
  <si>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</si>
  <si>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</si>
  <si>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</si>
  <si>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</si>
  <si>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</si>
  <si>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</si>
  <si>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</si>
  <si>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</si>
  <si>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</si>
  <si>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</si>
  <si>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</si>
  <si>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</si>
  <si>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</si>
  <si>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</si>
  <si>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</si>
  <si>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</si>
  <si>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</si>
  <si>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</si>
  <si>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</si>
  <si>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</si>
  <si>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</si>
  <si>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</si>
  <si>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</si>
  <si>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</si>
  <si>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</si>
  <si>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</si>
  <si>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</si>
  <si>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</si>
  <si>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</si>
  <si>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</si>
  <si>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</si>
  <si>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</si>
  <si>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</si>
  <si>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</si>
  <si>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</si>
  <si>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</si>
  <si>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</si>
  <si>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</si>
  <si>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</si>
  <si>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</si>
  <si>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</si>
  <si>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</si>
  <si>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</si>
  <si>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</si>
  <si>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</si>
  <si>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</si>
  <si>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</si>
  <si>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</si>
  <si>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</si>
  <si>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</si>
  <si>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</si>
  <si>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</si>
  <si>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</si>
  <si>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</si>
  <si>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</si>
  <si>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</si>
  <si>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</si>
  <si>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</si>
  <si>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</si>
  <si>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</si>
  <si>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</si>
  <si>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</si>
  <si>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</si>
  <si>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</si>
  <si>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</si>
  <si>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</si>
  <si>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</si>
  <si>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</si>
  <si>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</si>
  <si>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</si>
  <si>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</si>
  <si>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</si>
  <si>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</si>
  <si>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</si>
  <si>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</si>
  <si>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</si>
  <si>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</si>
  <si>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</si>
  <si>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</si>
  <si>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</si>
  <si>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</si>
  <si>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</si>
  <si>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</si>
  <si>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</si>
  <si>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</si>
  <si>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</si>
  <si>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</si>
  <si>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</si>
  <si>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</si>
  <si>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</si>
  <si>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</si>
  <si>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</si>
  <si>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</si>
  <si>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</si>
  <si>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</si>
  <si>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</si>
  <si>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</si>
  <si>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</si>
  <si>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</si>
  <si>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</si>
  <si>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</si>
  <si>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</si>
  <si>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</si>
  <si>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</si>
  <si>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</si>
  <si>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</si>
  <si>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</si>
  <si>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</si>
  <si>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</si>
  <si>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</si>
  <si>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</si>
  <si>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</si>
  <si>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</si>
  <si>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</si>
  <si>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</si>
  <si>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</si>
  <si>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</si>
  <si>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</si>
  <si>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</si>
  <si>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</si>
  <si>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</si>
  <si>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</si>
  <si>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</si>
  <si>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</si>
  <si>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</si>
  <si>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</si>
  <si>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</si>
  <si>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</si>
  <si>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</si>
  <si>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</si>
  <si>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</si>
  <si>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</si>
  <si>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</si>
  <si>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</si>
  <si>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</si>
  <si>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</si>
  <si>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</si>
  <si>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</si>
  <si>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</si>
  <si>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</si>
  <si>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</si>
  <si>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</si>
  <si>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</si>
  <si>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</si>
  <si>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</si>
  <si>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</si>
  <si>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</si>
  <si>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</si>
  <si>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</si>
  <si>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</si>
  <si>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</si>
  <si>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</si>
  <si>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</si>
  <si>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</si>
  <si>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</si>
  <si>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</si>
  <si>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</si>
  <si>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</si>
  <si>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</si>
  <si>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</si>
  <si>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</si>
  <si>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</si>
  <si>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</si>
  <si>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</si>
  <si>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</si>
  <si>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</si>
  <si>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</si>
  <si>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</si>
  <si>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</si>
  <si>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</si>
  <si>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</si>
  <si>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</si>
  <si>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</si>
  <si>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</si>
  <si>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</si>
  <si>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</si>
  <si>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</si>
  <si>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</si>
  <si>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</si>
  <si>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</si>
  <si>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</si>
  <si>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</si>
  <si>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</si>
  <si>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</si>
  <si>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</si>
  <si>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</si>
  <si>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</si>
  <si>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</si>
  <si>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</si>
  <si>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</si>
  <si>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</si>
  <si>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</si>
  <si>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</si>
  <si>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</si>
  <si>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</si>
  <si>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</si>
  <si>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</si>
  <si>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</si>
  <si>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</si>
  <si>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</si>
  <si>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</si>
  <si>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</si>
  <si>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</si>
  <si>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</si>
  <si>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</si>
  <si>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</si>
  <si>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</si>
  <si>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</si>
  <si>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</si>
  <si>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</si>
  <si>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</si>
  <si>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</si>
  <si>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</si>
  <si>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</si>
  <si>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</si>
  <si>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</si>
  <si>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</si>
  <si>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</si>
  <si>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</si>
  <si>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</si>
  <si>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</si>
  <si>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</si>
  <si>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</si>
  <si>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</si>
  <si>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</si>
  <si>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</si>
  <si>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</si>
  <si>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</si>
  <si>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</si>
  <si>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</si>
  <si>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</si>
  <si>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</si>
  <si>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</si>
  <si>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</si>
  <si>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</si>
  <si>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</si>
  <si>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</si>
  <si>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</si>
  <si>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</si>
  <si>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</si>
  <si>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</si>
  <si>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</si>
  <si>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</si>
  <si>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</si>
  <si>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</si>
  <si>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</si>
  <si>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</si>
  <si>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</si>
  <si>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</si>
  <si>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</si>
  <si>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</si>
  <si>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</si>
  <si>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</si>
  <si>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</si>
  <si>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</si>
  <si>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</si>
  <si>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</si>
  <si>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</si>
  <si>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</si>
  <si>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</si>
  <si>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</si>
  <si>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</si>
  <si>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</si>
  <si>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</si>
  <si>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</si>
  <si>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</si>
  <si>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</si>
  <si>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</si>
  <si>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</si>
  <si>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</si>
  <si>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</si>
  <si>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</si>
  <si>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</si>
  <si>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</si>
  <si>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</si>
  <si>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</si>
  <si>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</si>
  <si>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</si>
  <si>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</si>
  <si>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</si>
  <si>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</si>
  <si>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</si>
  <si>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</si>
  <si>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</si>
  <si>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</si>
  <si>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</si>
  <si>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</si>
  <si>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</si>
  <si>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</si>
  <si>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</si>
  <si>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</si>
  <si>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</si>
  <si>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</si>
  <si>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</si>
  <si>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</si>
  <si>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</si>
  <si>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</si>
  <si>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</si>
  <si>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</si>
  <si>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</si>
  <si>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</si>
  <si>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</si>
  <si>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</si>
  <si>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</si>
  <si>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</si>
  <si>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</si>
  <si>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</si>
  <si>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</si>
  <si>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</si>
  <si>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</si>
  <si>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</si>
  <si>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</si>
  <si>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</si>
  <si>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</si>
  <si>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</si>
  <si>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</si>
  <si>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</si>
  <si>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</si>
  <si>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</si>
  <si>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</si>
  <si>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</si>
  <si>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</si>
  <si>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</si>
  <si>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</si>
  <si>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</si>
  <si>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</si>
  <si>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</si>
  <si>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</si>
  <si>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</si>
  <si>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</si>
  <si>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</si>
  <si>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</si>
  <si>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</si>
  <si>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</si>
  <si>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</si>
  <si>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</si>
  <si>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</si>
  <si>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</si>
  <si>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</si>
  <si>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</si>
  <si>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</si>
  <si>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</si>
  <si>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</si>
  <si>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</si>
  <si>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</si>
  <si>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</si>
  <si>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</si>
  <si>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</si>
  <si>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</si>
  <si>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</si>
  <si>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</si>
  <si>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</si>
  <si>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</si>
  <si>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</si>
  <si>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</si>
  <si>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</si>
  <si>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</si>
  <si>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</si>
  <si>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</si>
  <si>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</si>
  <si>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</si>
  <si>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</si>
  <si>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</si>
  <si>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</si>
  <si>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</si>
  <si>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</si>
  <si>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</si>
  <si>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</si>
  <si>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</si>
  <si>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</si>
  <si>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</si>
  <si>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</si>
  <si>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</si>
  <si>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</si>
  <si>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</si>
  <si>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</si>
  <si>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</si>
  <si>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</si>
  <si>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</si>
  <si>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</si>
  <si>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</si>
  <si>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</si>
  <si>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</si>
  <si>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</si>
  <si>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</si>
  <si>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</si>
  <si>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</si>
  <si>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</si>
  <si>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</si>
  <si>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</si>
  <si>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</si>
  <si>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</si>
  <si>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</si>
  <si>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</si>
  <si>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</si>
  <si>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</si>
  <si>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</si>
  <si>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</si>
  <si>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</si>
  <si>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</si>
  <si>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</si>
  <si>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</si>
  <si>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</si>
  <si>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</si>
  <si>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</si>
  <si>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</si>
  <si>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</si>
  <si>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</si>
  <si>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</si>
  <si>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</si>
  <si>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</si>
  <si>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</si>
  <si>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</si>
  <si>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</si>
  <si>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</si>
  <si>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</si>
  <si>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</si>
  <si>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</si>
  <si>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</si>
  <si>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</si>
  <si>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</si>
  <si>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</si>
  <si>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</si>
  <si>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</si>
  <si>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</si>
  <si>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</si>
  <si>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</si>
  <si>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</si>
  <si>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</si>
  <si>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</si>
  <si>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</si>
  <si>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</si>
  <si>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</si>
  <si>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</si>
  <si>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</si>
  <si>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</si>
  <si>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</si>
  <si>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</si>
  <si>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</si>
  <si>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</si>
  <si>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</si>
  <si>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</si>
  <si>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</si>
  <si>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</si>
  <si>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</si>
  <si>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</si>
  <si>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</si>
  <si>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</si>
  <si>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</si>
  <si>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</si>
  <si>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</si>
  <si>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</si>
  <si>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</si>
  <si>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</si>
  <si>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</si>
  <si>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</si>
  <si>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</si>
  <si>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</si>
  <si>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</si>
  <si>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</si>
  <si>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</si>
  <si>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</si>
  <si>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</si>
  <si>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</si>
  <si>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</si>
  <si>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</si>
  <si>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</si>
  <si>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</si>
  <si>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</si>
  <si>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</si>
  <si>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</si>
  <si>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</si>
  <si>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</si>
  <si>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</si>
  <si>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</si>
  <si>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</si>
  <si>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</si>
  <si>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</si>
  <si>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</si>
  <si>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</si>
  <si>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</si>
  <si>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</si>
  <si>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</si>
  <si>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</si>
  <si>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</si>
  <si>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</si>
  <si>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</si>
  <si>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</si>
  <si>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</si>
  <si>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</si>
  <si>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</si>
  <si>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</si>
  <si>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</si>
  <si>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</si>
  <si>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</si>
  <si>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</si>
  <si>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</si>
  <si>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</si>
  <si>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</si>
  <si>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</si>
  <si>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</si>
  <si>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</si>
  <si>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</si>
  <si>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</si>
  <si>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</si>
  <si>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</si>
  <si>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</si>
  <si>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</si>
  <si>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</si>
  <si>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</si>
  <si>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</si>
  <si>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</si>
  <si>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</si>
  <si>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</si>
  <si>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</si>
  <si>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</si>
  <si>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</si>
  <si>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</si>
  <si>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</si>
  <si>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</si>
  <si>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</si>
  <si>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</si>
  <si>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</si>
  <si>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</si>
  <si>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</si>
  <si>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</si>
  <si>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</si>
  <si>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</si>
  <si>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</si>
  <si>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</si>
  <si>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</si>
  <si>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</si>
  <si>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</si>
  <si>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</si>
  <si>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</si>
  <si>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</si>
  <si>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</si>
  <si>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</si>
  <si>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</si>
  <si>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</si>
  <si>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</si>
  <si>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</si>
  <si>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</si>
  <si>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</si>
  <si>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</si>
  <si>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</si>
  <si>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</si>
  <si>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</si>
  <si>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</si>
  <si>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</si>
  <si>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</si>
  <si>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</si>
  <si>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</si>
  <si>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</si>
  <si>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</si>
  <si>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</si>
  <si>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</si>
  <si>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</si>
  <si>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</si>
  <si>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</si>
  <si>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</si>
  <si>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</si>
  <si>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</si>
  <si>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</si>
  <si>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</si>
  <si>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</si>
  <si>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</si>
  <si>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</si>
  <si>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</si>
  <si>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</si>
  <si>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</si>
  <si>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</si>
  <si>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</si>
  <si>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</si>
  <si>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</si>
  <si>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</si>
  <si>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</si>
  <si>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</si>
  <si>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</si>
  <si>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</si>
  <si>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</si>
  <si>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</si>
  <si>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</si>
  <si>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</si>
  <si>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</si>
  <si>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</si>
  <si>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</si>
  <si>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</si>
  <si>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</si>
  <si>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</si>
  <si>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</si>
  <si>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</si>
  <si>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</si>
  <si>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</si>
  <si>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</si>
  <si>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</si>
  <si>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</si>
  <si>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</si>
  <si>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</si>
  <si>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</si>
  <si>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</si>
  <si>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</si>
  <si>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</si>
  <si>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</si>
  <si>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</si>
  <si>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</si>
  <si>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</si>
  <si>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</si>
  <si>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</si>
  <si>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</si>
  <si>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</si>
  <si>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</si>
  <si>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</si>
  <si>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</si>
  <si>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</si>
  <si>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</si>
  <si>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</si>
  <si>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</si>
  <si>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</si>
  <si>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</si>
  <si>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</si>
  <si>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</si>
  <si>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</si>
  <si>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</si>
  <si>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</si>
  <si>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</si>
  <si>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</si>
  <si>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</si>
  <si>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</si>
  <si>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</si>
  <si>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</si>
  <si>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</si>
  <si>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</si>
  <si>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</si>
  <si>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</si>
  <si>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</si>
  <si>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</si>
  <si>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</si>
  <si>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</si>
  <si>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</si>
  <si>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</si>
  <si>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</si>
  <si>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</si>
  <si>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</si>
  <si>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</si>
  <si>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</si>
  <si>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</si>
  <si>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</si>
  <si>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</si>
  <si>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</si>
  <si>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</si>
  <si>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</si>
  <si>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</si>
  <si>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</si>
  <si>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</si>
  <si>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</si>
  <si>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</si>
  <si>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</si>
  <si>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</si>
  <si>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</si>
  <si>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</si>
  <si>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</si>
  <si>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</si>
  <si>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</si>
  <si>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</si>
  <si>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</si>
  <si>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</si>
  <si>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</si>
  <si>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</si>
  <si>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</si>
  <si>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</si>
  <si>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</si>
  <si>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</si>
  <si>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</si>
  <si>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</si>
  <si>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</si>
  <si>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</si>
  <si>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</si>
  <si>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</si>
  <si>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</si>
  <si>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</si>
  <si>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</si>
  <si>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</si>
  <si>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</si>
  <si>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</si>
  <si>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</si>
  <si>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</si>
  <si>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</si>
  <si>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</si>
  <si>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</si>
  <si>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</si>
  <si>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</si>
  <si>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</si>
  <si>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</si>
  <si>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</si>
  <si>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</si>
  <si>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</si>
  <si>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</si>
  <si>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</si>
  <si>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</si>
  <si>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</si>
  <si>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</si>
  <si>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</si>
  <si>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</si>
  <si>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</si>
  <si>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</si>
  <si>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</si>
  <si>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</si>
  <si>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</si>
  <si>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</si>
  <si>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</si>
  <si>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</si>
  <si>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</si>
  <si>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</si>
  <si>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</si>
  <si>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</si>
  <si>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</si>
  <si>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</si>
  <si>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</si>
  <si>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</si>
  <si>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</si>
  <si>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</si>
  <si>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</si>
  <si>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</si>
  <si>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</si>
  <si>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</si>
  <si>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</si>
  <si>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</si>
  <si>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</si>
  <si>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</si>
  <si>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</si>
  <si>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</si>
  <si>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</si>
  <si>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</si>
  <si>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</si>
  <si>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</si>
  <si>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</si>
  <si>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</si>
  <si>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</si>
  <si>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</si>
  <si>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</si>
  <si>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</si>
  <si>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</si>
  <si>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</si>
  <si>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</si>
  <si>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</si>
  <si>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</si>
  <si>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</si>
  <si>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</si>
  <si>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</si>
  <si>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</si>
  <si>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</si>
  <si>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</si>
  <si>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</si>
  <si>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</si>
  <si>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</si>
  <si>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</si>
  <si>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</si>
  <si>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</si>
  <si>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</si>
  <si>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</si>
  <si>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</si>
  <si>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</si>
  <si>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</si>
  <si>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</si>
  <si>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</si>
  <si>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</si>
  <si>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</si>
  <si>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</si>
  <si>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</si>
  <si>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</si>
  <si>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</si>
  <si>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</si>
  <si>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</si>
  <si>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</si>
  <si>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</si>
  <si>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</si>
  <si>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</si>
  <si>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</si>
  <si>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</si>
  <si>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</si>
  <si>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</si>
  <si>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</si>
  <si>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</si>
  <si>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</si>
  <si>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</si>
  <si>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</si>
  <si>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</si>
  <si>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</si>
  <si>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</si>
  <si>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</si>
  <si>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</si>
  <si>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</si>
  <si>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</si>
  <si>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</si>
  <si>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</si>
  <si>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</si>
  <si>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</si>
  <si>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</si>
  <si>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</si>
  <si>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</si>
  <si>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</si>
  <si>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</si>
  <si>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</si>
  <si>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</si>
  <si>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</si>
  <si>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</si>
  <si>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</si>
  <si>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</si>
  <si>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</si>
  <si>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</si>
  <si>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</si>
  <si>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</si>
  <si>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</si>
  <si>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</si>
  <si>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</si>
  <si>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</si>
  <si>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</si>
  <si>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</si>
  <si>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</si>
  <si>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</si>
  <si>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</si>
  <si>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</si>
  <si>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</si>
  <si>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</si>
  <si>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</si>
  <si>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</si>
  <si>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</si>
  <si>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</si>
  <si>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</si>
  <si>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</si>
  <si>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</si>
  <si>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</si>
  <si>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</si>
  <si>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</si>
  <si>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</si>
  <si>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</si>
  <si>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</si>
  <si>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</si>
  <si>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</si>
  <si>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</si>
  <si>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</si>
  <si>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</si>
  <si>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</si>
  <si>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</si>
  <si>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</si>
  <si>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</si>
  <si>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</si>
  <si>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</si>
  <si>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</si>
  <si>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</si>
  <si>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</si>
  <si>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</si>
  <si>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</si>
  <si>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</si>
  <si>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</si>
  <si>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</si>
  <si>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</si>
  <si>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</si>
  <si>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</si>
  <si>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</si>
  <si>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</si>
  <si>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</si>
  <si>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</si>
  <si>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</si>
  <si>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</si>
  <si>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</si>
  <si>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</si>
  <si>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</si>
  <si>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</si>
  <si>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</si>
  <si>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</si>
  <si>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</si>
  <si>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</si>
  <si>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</si>
  <si>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</si>
  <si>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</si>
  <si>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</si>
  <si>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</si>
  <si>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</si>
  <si>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</si>
  <si>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</si>
  <si>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</si>
  <si>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</si>
  <si>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</si>
  <si>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</si>
  <si>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</si>
  <si>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</si>
  <si>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</si>
  <si>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</si>
  <si>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</si>
  <si>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</si>
  <si>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</si>
  <si>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</si>
  <si>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</si>
  <si>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</si>
  <si>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</si>
  <si>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</si>
  <si>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</si>
  <si>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</si>
  <si>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</si>
  <si>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</si>
  <si>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</si>
  <si>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</si>
  <si>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</si>
  <si>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</si>
  <si>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</si>
  <si>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</si>
  <si>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</si>
  <si>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</si>
  <si>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</si>
  <si>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</si>
  <si>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</si>
  <si>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</si>
  <si>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</si>
  <si>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</si>
  <si>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</si>
  <si>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</si>
  <si>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</si>
  <si>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</si>
  <si>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</si>
  <si>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</si>
  <si>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</si>
  <si>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</si>
  <si>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</si>
  <si>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</si>
  <si>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</si>
  <si>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</si>
  <si>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</si>
  <si>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</si>
  <si>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</si>
  <si>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</si>
  <si>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</si>
  <si>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</si>
  <si>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</si>
  <si>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</si>
  <si>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</si>
  <si>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</si>
  <si>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</si>
  <si>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</si>
  <si>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</si>
  <si>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</si>
  <si>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</si>
  <si>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</si>
  <si>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</si>
  <si>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</si>
  <si>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</si>
  <si>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</si>
  <si>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</si>
  <si>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</si>
  <si>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</si>
  <si>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</si>
  <si>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</si>
  <si>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</si>
  <si>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</si>
  <si>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</si>
  <si>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</si>
  <si>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</si>
  <si>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</si>
  <si>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</si>
  <si>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</si>
  <si>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</si>
  <si>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</si>
  <si>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</si>
  <si>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</si>
  <si>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</si>
  <si>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</si>
  <si>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</si>
  <si>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</si>
  <si>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</si>
  <si>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</si>
  <si>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</si>
  <si>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</si>
  <si>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</si>
  <si>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</si>
  <si>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</si>
  <si>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</si>
  <si>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</si>
  <si>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</si>
  <si>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</si>
  <si>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</si>
  <si>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</si>
  <si>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</si>
  <si>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</si>
  <si>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</si>
  <si>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</si>
  <si>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</si>
  <si>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</si>
  <si>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</si>
  <si>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</si>
  <si>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</si>
  <si>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</si>
  <si>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</si>
  <si>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</si>
  <si>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</si>
  <si>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</si>
  <si>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</si>
  <si>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</si>
  <si>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</si>
  <si>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</si>
  <si>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</si>
  <si>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</si>
  <si>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</si>
  <si>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</si>
  <si>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</si>
  <si>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</si>
  <si>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</si>
  <si>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</si>
  <si>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</si>
  <si>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</si>
  <si>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</si>
  <si>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</si>
  <si>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</si>
  <si>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</si>
  <si>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</si>
  <si>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</si>
  <si>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</si>
  <si>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</si>
  <si>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</si>
  <si>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</si>
  <si>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</si>
  <si>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</si>
  <si>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</si>
  <si>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</si>
  <si>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</si>
  <si>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</si>
  <si>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</si>
  <si>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</si>
  <si>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</si>
  <si>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</si>
  <si>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</si>
  <si>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</si>
  <si>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</si>
  <si>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</si>
  <si>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</si>
  <si>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</si>
  <si>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</si>
  <si>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</si>
  <si>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</si>
  <si>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</si>
  <si>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</si>
  <si>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</si>
  <si>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</si>
  <si>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</si>
  <si>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</si>
  <si>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</si>
  <si>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</si>
  <si>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</si>
  <si>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</si>
  <si>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</si>
  <si>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</si>
  <si>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</si>
  <si>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</si>
  <si>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</si>
  <si>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</si>
  <si>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</si>
  <si>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</si>
  <si>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</si>
  <si>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</si>
  <si>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</si>
  <si>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</si>
  <si>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</si>
  <si>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</si>
  <si>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</si>
  <si>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</si>
  <si>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</si>
  <si>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</si>
  <si>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</si>
  <si>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</si>
  <si>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</si>
  <si>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</si>
  <si>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</si>
  <si>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</si>
  <si>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</si>
  <si>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</si>
  <si>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</si>
  <si>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</si>
  <si>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</si>
  <si>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</si>
  <si>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</si>
  <si>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</si>
  <si>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</si>
  <si>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</si>
  <si>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</si>
  <si>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</si>
  <si>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</si>
  <si>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</si>
  <si>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</si>
  <si>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</si>
  <si>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</si>
  <si>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</si>
  <si>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</si>
  <si>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</si>
  <si>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</si>
  <si>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</si>
  <si>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</si>
  <si>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</si>
  <si>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</si>
  <si>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</si>
  <si>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</si>
  <si>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</si>
  <si>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</si>
  <si>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</si>
  <si>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</si>
  <si>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</si>
  <si>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</si>
  <si>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</si>
  <si>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</si>
  <si>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</si>
  <si>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</si>
  <si>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</si>
  <si>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</si>
  <si>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</si>
  <si>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</si>
  <si>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</si>
  <si>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</si>
  <si>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</si>
  <si>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</si>
  <si>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</si>
  <si>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</si>
  <si>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</si>
  <si>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</si>
  <si>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</si>
  <si>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</si>
  <si>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</si>
  <si>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</si>
  <si>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</si>
  <si>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</si>
  <si>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</si>
  <si>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</si>
  <si>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</si>
  <si>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</si>
  <si>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</si>
  <si>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</si>
  <si>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</si>
  <si>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</si>
  <si>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</si>
  <si>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</si>
  <si>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</si>
  <si>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</si>
  <si>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</si>
  <si>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</si>
  <si>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</si>
  <si>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</si>
  <si>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</si>
  <si>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</si>
  <si>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</si>
  <si>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</si>
  <si>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</si>
  <si>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</si>
  <si>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</si>
  <si>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</si>
  <si>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</si>
  <si>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</si>
  <si>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</si>
  <si>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</si>
  <si>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</si>
  <si>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</si>
  <si>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</si>
  <si>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</si>
  <si>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</si>
  <si>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</si>
  <si>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</si>
  <si>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</si>
  <si>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</si>
  <si>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</si>
  <si>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</si>
  <si>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</si>
  <si>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</si>
  <si>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</si>
  <si>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</si>
  <si>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</si>
  <si>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</si>
  <si>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</si>
  <si>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</si>
  <si>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</si>
  <si>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</si>
  <si>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</si>
  <si>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</si>
  <si>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</si>
  <si>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</si>
  <si>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</si>
  <si>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</si>
  <si>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</si>
  <si>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</si>
  <si>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</si>
  <si>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</si>
  <si>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</si>
  <si>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</si>
  <si>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</si>
  <si>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</si>
  <si>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</si>
  <si>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</si>
  <si>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</si>
  <si>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</si>
  <si>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</si>
  <si>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</si>
  <si>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</si>
  <si>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</si>
  <si>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</si>
  <si>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</si>
  <si>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</si>
  <si>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</si>
  <si>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</si>
  <si>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</si>
  <si>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</si>
  <si>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</si>
  <si>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</si>
  <si>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</si>
  <si>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</si>
  <si>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</si>
  <si>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</si>
  <si>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</si>
  <si>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</si>
  <si>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</si>
  <si>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</si>
  <si>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</si>
  <si>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</si>
  <si>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</si>
  <si>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</si>
  <si>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</si>
  <si>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</si>
  <si>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</si>
  <si>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</si>
  <si>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</si>
  <si>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</si>
  <si>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</si>
  <si>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</si>
  <si>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</si>
  <si>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</si>
  <si>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</si>
  <si>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</si>
  <si>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</si>
  <si>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</si>
  <si>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</si>
  <si>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</si>
  <si>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</si>
  <si>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</si>
  <si>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</si>
  <si>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</si>
  <si>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</si>
  <si>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</si>
  <si>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</si>
  <si>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</si>
  <si>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</si>
  <si>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</si>
  <si>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</si>
  <si>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</si>
  <si>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</si>
  <si>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</si>
  <si>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</si>
  <si>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</si>
  <si>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</si>
  <si>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</si>
  <si>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</si>
  <si>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</si>
  <si>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</si>
  <si>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</si>
  <si>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</si>
  <si>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</si>
  <si>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</si>
  <si>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</si>
  <si>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</si>
  <si>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</si>
  <si>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</si>
  <si>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</si>
  <si>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</si>
  <si>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</si>
  <si>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</si>
  <si>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</si>
  <si>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</si>
  <si>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</si>
  <si>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</si>
  <si>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</si>
  <si>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</si>
  <si>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</si>
  <si>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</si>
  <si>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</si>
  <si>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</si>
  <si>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</si>
  <si>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</si>
  <si>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</si>
  <si>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</si>
  <si>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</si>
  <si>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</si>
  <si>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</si>
  <si>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</si>
  <si>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</si>
  <si>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</si>
  <si>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</si>
  <si>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</si>
  <si>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</si>
  <si>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</si>
  <si>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</si>
  <si>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</si>
  <si>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</si>
  <si>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</si>
  <si>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</si>
  <si>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</si>
  <si>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</si>
  <si>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</si>
  <si>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</si>
  <si>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</si>
  <si>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</si>
  <si>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</si>
  <si>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</si>
  <si>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</si>
  <si>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</si>
  <si>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</si>
  <si>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</si>
  <si>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</si>
  <si>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</si>
  <si>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</si>
  <si>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</si>
  <si>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</si>
  <si>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</si>
  <si>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</si>
  <si>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</si>
  <si>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</si>
  <si>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</si>
  <si>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</si>
  <si>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</si>
  <si>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</si>
  <si>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</si>
  <si>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</si>
  <si>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</si>
  <si>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</si>
  <si>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</si>
  <si>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</si>
  <si>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</si>
  <si>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</si>
  <si>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</si>
  <si>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</si>
  <si>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</si>
  <si>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</si>
  <si>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</si>
  <si>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</si>
  <si>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</si>
  <si>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</si>
  <si>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</si>
  <si>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</si>
  <si>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</si>
  <si>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</si>
  <si>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</si>
  <si>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</si>
  <si>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</si>
  <si>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</si>
  <si>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</si>
  <si>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</si>
  <si>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</si>
  <si>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</si>
  <si>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</si>
  <si>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</si>
  <si>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</si>
  <si>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</si>
  <si>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</si>
  <si>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</si>
  <si>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</si>
  <si>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</si>
  <si>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</si>
  <si>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</si>
  <si>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</si>
  <si>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</si>
  <si>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</si>
  <si>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</si>
  <si>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</si>
  <si>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</si>
  <si>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</si>
  <si>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</si>
  <si>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</si>
  <si>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</si>
  <si>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</si>
  <si>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</si>
  <si>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</si>
  <si>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</si>
  <si>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</si>
  <si>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</si>
  <si>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</si>
  <si>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</si>
  <si>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</si>
  <si>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</si>
  <si>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</si>
  <si>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</si>
  <si>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</si>
  <si>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</si>
  <si>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</si>
  <si>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</si>
  <si>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</si>
  <si>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</si>
  <si>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</si>
  <si>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</si>
  <si>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</si>
  <si>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</si>
  <si>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</si>
  <si>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</si>
  <si>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</si>
  <si>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</si>
  <si>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</si>
  <si>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</si>
  <si>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</si>
  <si>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</si>
  <si>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</si>
  <si>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</si>
  <si>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</si>
  <si>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</si>
  <si>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</si>
  <si>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</si>
  <si>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</si>
  <si>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</si>
  <si>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</si>
  <si>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</si>
  <si>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</si>
  <si>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</si>
  <si>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</si>
  <si>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</si>
  <si>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</si>
  <si>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</si>
  <si>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</si>
  <si>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</si>
  <si>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</si>
  <si>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</si>
  <si>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</si>
  <si>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</si>
  <si>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</si>
  <si>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</si>
  <si>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</si>
  <si>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</si>
  <si>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</si>
  <si>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</si>
  <si>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</si>
  <si>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</si>
  <si>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</si>
  <si>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</si>
  <si>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</si>
  <si>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</si>
  <si>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</si>
  <si>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</si>
  <si>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</si>
  <si>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</si>
  <si>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</si>
  <si>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</si>
  <si>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</si>
  <si>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</si>
  <si>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</si>
  <si>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</si>
  <si>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</si>
  <si>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</si>
  <si>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</si>
  <si>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</si>
  <si>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</si>
  <si>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</si>
  <si>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</si>
  <si>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</si>
  <si>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</si>
  <si>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</si>
  <si>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</si>
  <si>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</si>
  <si>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</si>
  <si>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</si>
  <si>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</si>
  <si>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</si>
  <si>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</si>
  <si>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</si>
  <si>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</si>
  <si>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</si>
  <si>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</si>
  <si>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</si>
  <si>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</si>
  <si>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</si>
  <si>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</si>
  <si>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</si>
  <si>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</si>
  <si>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</si>
  <si>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</si>
  <si>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</si>
  <si>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</si>
  <si>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</si>
  <si>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</si>
  <si>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</si>
  <si>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</si>
  <si>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</si>
  <si>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</si>
  <si>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</si>
  <si>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</si>
  <si>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</si>
  <si>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</si>
  <si>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</si>
  <si>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</si>
  <si>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</si>
  <si>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</si>
  <si>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</si>
  <si>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</si>
  <si>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</si>
  <si>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</si>
  <si>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</si>
  <si>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</si>
  <si>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</si>
  <si>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</si>
  <si>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</si>
  <si>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</si>
  <si>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</si>
  <si>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</si>
  <si>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</si>
  <si>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</si>
  <si>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</si>
  <si>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</si>
  <si>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</si>
  <si>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</si>
  <si>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</si>
  <si>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</si>
  <si>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</si>
  <si>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</si>
  <si>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</si>
  <si>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</si>
  <si>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</si>
  <si>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</si>
  <si>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</si>
  <si>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</si>
  <si>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</si>
  <si>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</si>
  <si>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</si>
  <si>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</si>
  <si>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</si>
  <si>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</si>
  <si>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</si>
  <si>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</si>
  <si>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</si>
  <si>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</si>
  <si>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</si>
  <si>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</si>
  <si>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</si>
  <si>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</si>
  <si>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</si>
  <si>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</si>
  <si>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</si>
  <si>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</si>
  <si>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</si>
  <si>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</si>
  <si>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</si>
  <si>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</si>
  <si>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</si>
  <si>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</si>
  <si>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</si>
  <si>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</si>
  <si>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</si>
  <si>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</si>
  <si>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</si>
  <si>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</si>
  <si>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</si>
  <si>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</si>
  <si>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</si>
  <si>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</si>
  <si>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</si>
  <si>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</si>
  <si>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</si>
  <si>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</si>
  <si>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</si>
  <si>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</si>
  <si>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</si>
  <si>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</si>
  <si>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</si>
  <si>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</si>
  <si>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</si>
  <si>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</si>
  <si>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</si>
  <si>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</si>
  <si>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</si>
  <si>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</si>
  <si>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</si>
  <si>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</si>
  <si>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</si>
  <si>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</si>
  <si>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</si>
  <si>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</si>
  <si>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</si>
  <si>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</si>
  <si>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</si>
  <si>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</si>
  <si>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</si>
  <si>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</si>
  <si>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</si>
  <si>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</si>
  <si>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</si>
  <si>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</si>
  <si>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</si>
  <si>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</si>
  <si>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</si>
  <si>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</si>
  <si>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</si>
  <si>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</si>
  <si>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</si>
  <si>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</si>
  <si>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</si>
  <si>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</si>
  <si>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</si>
  <si>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</si>
  <si>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</si>
  <si>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</si>
  <si>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</si>
  <si>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</si>
  <si>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</si>
  <si>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</si>
  <si>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</si>
  <si>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</si>
  <si>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</si>
  <si>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</si>
  <si>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</si>
  <si>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</si>
  <si>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</si>
  <si>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</si>
  <si>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</si>
  <si>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</si>
  <si>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</si>
  <si>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</si>
  <si>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</si>
  <si>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</si>
  <si>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</si>
  <si>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</si>
  <si>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</si>
  <si>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</si>
  <si>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</si>
  <si>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</si>
  <si>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</si>
  <si>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</si>
  <si>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</si>
  <si>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</si>
  <si>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</si>
  <si>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</si>
  <si>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</si>
  <si>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</si>
  <si>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</si>
  <si>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</si>
  <si>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</si>
  <si>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</si>
  <si>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</si>
  <si>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</si>
  <si>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</si>
  <si>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</si>
  <si>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</si>
  <si>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</si>
  <si>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</si>
  <si>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</si>
  <si>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</si>
  <si>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</si>
  <si>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</si>
  <si>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</si>
  <si>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</si>
  <si>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</si>
  <si>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</si>
  <si>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</si>
  <si>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</si>
  <si>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</si>
  <si>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</si>
  <si>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</si>
  <si>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</si>
  <si>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</si>
  <si>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</si>
  <si>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</si>
  <si>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</si>
  <si>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</si>
  <si>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</si>
  <si>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</si>
  <si>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</si>
  <si>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</si>
  <si>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</si>
  <si>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</si>
  <si>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</si>
  <si>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</si>
  <si>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</si>
  <si>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</si>
  <si>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</si>
  <si>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</si>
  <si>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</si>
  <si>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</si>
  <si>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</si>
  <si>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</si>
  <si>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</si>
  <si>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</si>
  <si>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</si>
  <si>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</si>
  <si>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</si>
  <si>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</si>
  <si>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</si>
  <si>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</si>
  <si>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</si>
  <si>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</si>
  <si>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</si>
  <si>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</si>
  <si>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</si>
  <si>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</si>
  <si>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</si>
  <si>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</si>
  <si>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</si>
  <si>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</si>
  <si>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</si>
  <si>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</si>
  <si>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</si>
  <si>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</si>
  <si>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</si>
  <si>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</si>
  <si>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</si>
  <si>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</si>
  <si>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</si>
  <si>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</si>
  <si>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</si>
  <si>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</si>
  <si>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</si>
  <si>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</si>
  <si>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</si>
  <si>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</si>
  <si>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</si>
  <si>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</si>
  <si>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</si>
  <si>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</si>
  <si>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</si>
  <si>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</si>
  <si>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</si>
  <si>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</si>
  <si>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</si>
  <si>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</si>
  <si>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</si>
  <si>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</si>
  <si>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</si>
  <si>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</si>
  <si>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</si>
  <si>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</si>
  <si>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</si>
  <si>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</si>
  <si>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</si>
  <si>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</si>
  <si>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</si>
  <si>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</si>
  <si>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</si>
  <si>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</si>
  <si>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</si>
  <si>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</si>
  <si>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</si>
  <si>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</si>
  <si>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</si>
  <si>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</si>
  <si>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</si>
  <si>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</si>
  <si>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</si>
  <si>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</si>
  <si>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</si>
  <si>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</si>
  <si>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</si>
  <si>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</si>
  <si>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</si>
  <si>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</si>
  <si>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</si>
  <si>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</si>
  <si>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</si>
  <si>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</si>
  <si>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</si>
  <si>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</si>
  <si>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</si>
  <si>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</si>
  <si>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</si>
  <si>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</si>
  <si>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</si>
  <si>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</si>
  <si>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</si>
  <si>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</si>
  <si>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</si>
  <si>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</si>
  <si>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</si>
  <si>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</si>
  <si>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</si>
  <si>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</si>
  <si>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</si>
  <si>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</si>
  <si>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</si>
  <si>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</si>
  <si>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</si>
  <si>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</si>
  <si>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</si>
  <si>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</si>
  <si>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</si>
  <si>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</si>
  <si>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</si>
  <si>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</si>
  <si>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</si>
  <si>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</si>
  <si>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</si>
  <si>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</si>
  <si>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</si>
  <si>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</si>
  <si>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</si>
  <si>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</si>
  <si>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</si>
  <si>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</si>
  <si>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</si>
  <si>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</si>
  <si>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</si>
  <si>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</si>
  <si>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</si>
  <si>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</si>
  <si>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</si>
  <si>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</si>
  <si>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</si>
  <si>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</si>
  <si>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</si>
  <si>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</si>
  <si>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</si>
  <si>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</si>
  <si>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</si>
  <si>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</si>
  <si>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</si>
  <si>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</si>
  <si>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</si>
  <si>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</si>
  <si>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</si>
  <si>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</si>
  <si>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</si>
  <si>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</si>
  <si>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</si>
  <si>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</si>
  <si>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</si>
  <si>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</si>
  <si>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</si>
  <si>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</si>
  <si>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</si>
  <si>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</si>
  <si>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</si>
  <si>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</si>
  <si>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</si>
  <si>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</si>
  <si>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</si>
  <si>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</si>
  <si>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</si>
  <si>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</si>
  <si>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</si>
  <si>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</si>
  <si>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</si>
  <si>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</si>
  <si>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</si>
  <si>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</si>
  <si>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</si>
  <si>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</si>
  <si>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</si>
  <si>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</si>
  <si>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</si>
  <si>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</si>
  <si>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</si>
  <si>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</si>
  <si>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</si>
  <si>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</si>
  <si>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</si>
  <si>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</si>
  <si>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</si>
  <si>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</si>
  <si>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</si>
  <si>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</si>
  <si>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</si>
  <si>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</si>
  <si>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</si>
  <si>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</si>
  <si>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</si>
  <si>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</si>
  <si>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</si>
  <si>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</si>
  <si>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</si>
  <si>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</si>
  <si>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</si>
  <si>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</si>
  <si>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</si>
  <si>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</si>
  <si>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</si>
  <si>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</si>
  <si>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</si>
  <si>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</si>
  <si>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</si>
  <si>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</si>
  <si>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</si>
  <si>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</si>
  <si>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</si>
  <si>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</si>
  <si>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</si>
  <si>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</si>
  <si>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</si>
  <si>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</si>
  <si>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</si>
  <si>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</si>
  <si>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</si>
  <si>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</si>
  <si>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</si>
  <si>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</si>
  <si>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</si>
  <si>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</si>
  <si>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</si>
  <si>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</si>
  <si>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</si>
  <si>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</si>
  <si>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</si>
  <si>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</si>
  <si>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</si>
  <si>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</si>
  <si>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</si>
  <si>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</si>
  <si>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</si>
  <si>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</si>
  <si>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</si>
  <si>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</si>
  <si>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</si>
  <si>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</si>
  <si>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</si>
  <si>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</si>
  <si>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</si>
  <si>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</si>
  <si>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</si>
  <si>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</si>
  <si>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</si>
  <si>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</si>
  <si>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</si>
  <si>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</si>
  <si>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</si>
  <si>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</si>
  <si>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</si>
  <si>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</si>
  <si>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</si>
  <si>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</si>
  <si>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</si>
  <si>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</si>
  <si>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</si>
  <si>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</si>
  <si>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</si>
  <si>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</si>
  <si>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</si>
  <si>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</si>
  <si>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</si>
  <si>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</si>
  <si>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</si>
  <si>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</si>
  <si>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</si>
  <si>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</si>
  <si>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</si>
  <si>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</si>
  <si>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</si>
  <si>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</si>
  <si>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</si>
  <si>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</si>
  <si>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</si>
  <si>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</si>
  <si>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</si>
  <si>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</si>
  <si>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</si>
  <si>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</si>
  <si>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</si>
  <si>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</si>
  <si>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</si>
  <si>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</si>
  <si>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</si>
  <si>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</si>
  <si>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</si>
  <si>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</si>
  <si>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</si>
  <si>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</si>
  <si>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</si>
  <si>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</si>
  <si>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</si>
  <si>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</si>
  <si>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</si>
  <si>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</si>
  <si>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</si>
  <si>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</si>
  <si>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</si>
  <si>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</si>
  <si>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</si>
  <si>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</si>
  <si>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</si>
  <si>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</si>
  <si>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</si>
  <si>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</si>
  <si>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</si>
  <si>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</si>
  <si>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</si>
  <si>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</si>
  <si>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</si>
  <si>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</si>
  <si>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</si>
  <si>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</si>
  <si>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</si>
  <si>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</si>
  <si>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</si>
  <si>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</si>
  <si>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</si>
  <si>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</si>
  <si>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</si>
  <si>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</si>
  <si>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</si>
  <si>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</si>
  <si>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</si>
  <si>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</si>
  <si>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</si>
  <si>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</si>
  <si>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</si>
  <si>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</si>
  <si>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</si>
  <si>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</si>
  <si>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</si>
  <si>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</si>
  <si>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</si>
  <si>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</si>
  <si>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</si>
  <si>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</si>
  <si>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</si>
  <si>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</si>
  <si>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</si>
  <si>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</si>
  <si>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</si>
  <si>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</si>
  <si>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</si>
  <si>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</si>
  <si>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</si>
  <si>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</si>
  <si>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</si>
  <si>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</si>
  <si>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</si>
  <si>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</si>
  <si>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</si>
  <si>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</si>
  <si>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</si>
  <si>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</si>
  <si>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</si>
  <si>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</si>
  <si>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</si>
  <si>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</si>
  <si>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</si>
  <si>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</si>
  <si>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</si>
  <si>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</si>
  <si>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</si>
  <si>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</si>
  <si>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</si>
  <si>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</si>
  <si>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</si>
  <si>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</si>
  <si>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</si>
  <si>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</si>
  <si>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</si>
  <si>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</si>
  <si>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</si>
  <si>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</si>
  <si>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</si>
  <si>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</si>
  <si>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</si>
  <si>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</si>
  <si>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</si>
  <si>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</si>
  <si>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</si>
  <si>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</si>
  <si>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</si>
  <si>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</si>
  <si>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</si>
  <si>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</si>
  <si>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</si>
  <si>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</si>
  <si>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</si>
  <si>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</si>
  <si>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</si>
  <si>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</si>
  <si>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</si>
  <si>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</si>
  <si>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</si>
  <si>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</si>
  <si>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</si>
  <si>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</si>
  <si>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</si>
  <si>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</si>
  <si>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</si>
  <si>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</si>
  <si>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</si>
  <si>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</si>
  <si>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</si>
  <si>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</si>
  <si>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</si>
  <si>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</si>
  <si>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</si>
  <si>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</si>
  <si>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</si>
  <si>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</si>
  <si>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</si>
  <si>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</si>
  <si>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</si>
  <si>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</si>
  <si>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</si>
  <si>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</si>
  <si>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</si>
  <si>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</si>
  <si>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</si>
  <si>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</si>
  <si>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</si>
  <si>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</si>
  <si>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</si>
  <si>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</si>
  <si>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</si>
  <si>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</si>
  <si>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</si>
  <si>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</si>
  <si>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</si>
  <si>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</si>
  <si>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</si>
  <si>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</si>
  <si>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</si>
  <si>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</si>
  <si>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</si>
  <si>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</si>
  <si>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</si>
  <si>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</si>
  <si>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</si>
  <si>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</si>
  <si>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</si>
  <si>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</si>
  <si>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</si>
  <si>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</si>
  <si>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</si>
  <si>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</si>
  <si>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</si>
  <si>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</si>
  <si>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</si>
  <si>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</si>
  <si>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</si>
  <si>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</si>
  <si>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</si>
  <si>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</si>
  <si>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</si>
  <si>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</si>
  <si>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</si>
  <si>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</si>
  <si>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</si>
  <si>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</si>
  <si>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</si>
  <si>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</si>
  <si>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</si>
  <si>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</si>
  <si>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</si>
  <si>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</si>
  <si>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</si>
  <si>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</si>
  <si>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</si>
  <si>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</si>
  <si>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</si>
  <si>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</si>
  <si>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</si>
  <si>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</si>
  <si>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</si>
  <si>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</si>
  <si>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</si>
  <si>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</si>
  <si>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</si>
  <si>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</si>
  <si>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</si>
  <si>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</si>
  <si>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</si>
  <si>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</si>
  <si>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</si>
  <si>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</si>
  <si>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</si>
  <si>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</si>
  <si>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</si>
  <si>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</si>
  <si>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</si>
  <si>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</si>
  <si>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</si>
  <si>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</si>
  <si>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</si>
  <si>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</si>
  <si>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</si>
  <si>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</si>
  <si>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</si>
  <si>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</si>
  <si>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</si>
  <si>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</si>
  <si>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</si>
  <si>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</si>
  <si>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</si>
  <si>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</si>
  <si>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</si>
  <si>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</si>
  <si>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</si>
  <si>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</si>
  <si>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</si>
  <si>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</si>
  <si>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</si>
  <si>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</si>
  <si>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</si>
  <si>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</si>
  <si>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</si>
  <si>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</si>
  <si>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</si>
  <si>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</si>
  <si>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</si>
  <si>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</si>
  <si>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</si>
  <si>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</si>
  <si>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</si>
  <si>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</si>
  <si>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</si>
  <si>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</si>
  <si>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</si>
  <si>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</si>
  <si>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</si>
  <si>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</si>
  <si>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</si>
  <si>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</si>
  <si>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</si>
  <si>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</si>
  <si>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</si>
  <si>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</si>
  <si>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</si>
  <si>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</si>
  <si>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</si>
  <si>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</si>
  <si>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</si>
  <si>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</si>
  <si>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</si>
  <si>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</si>
  <si>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</si>
  <si>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</si>
  <si>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</si>
  <si>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</si>
  <si>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</si>
  <si>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</si>
  <si>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</si>
  <si>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</si>
  <si>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</si>
  <si>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</si>
  <si>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</si>
  <si>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</si>
  <si>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</si>
  <si>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</si>
  <si>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</si>
  <si>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</si>
  <si>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</si>
  <si>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</si>
  <si>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</si>
  <si>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</si>
  <si>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</si>
  <si>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</si>
  <si>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</si>
  <si>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</si>
  <si>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</si>
  <si>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</si>
  <si>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</si>
  <si>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</si>
  <si>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</si>
  <si>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</si>
  <si>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</si>
  <si>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</si>
  <si>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</si>
  <si>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</si>
  <si>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</si>
  <si>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</si>
  <si>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</si>
  <si>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</si>
  <si>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</si>
  <si>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</si>
  <si>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</si>
  <si>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</si>
  <si>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</si>
  <si>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</si>
  <si>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</si>
  <si>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</si>
  <si>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</si>
  <si>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</si>
  <si>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</si>
  <si>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</si>
  <si>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</si>
  <si>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</si>
  <si>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</si>
  <si>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</si>
  <si>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</si>
  <si>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</si>
  <si>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</si>
  <si>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</si>
  <si>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</si>
  <si>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</si>
  <si>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</si>
  <si>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</si>
  <si>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</si>
  <si>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</si>
  <si>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</si>
  <si>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</si>
  <si>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</si>
  <si>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</si>
  <si>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</si>
  <si>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</si>
  <si>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</si>
  <si>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</si>
  <si>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</si>
  <si>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</si>
  <si>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</si>
  <si>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</si>
  <si>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</si>
  <si>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</si>
  <si>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</si>
  <si>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</si>
  <si>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</si>
  <si>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</si>
  <si>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</si>
  <si>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</si>
  <si>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</si>
  <si>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</si>
  <si>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</si>
  <si>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</si>
  <si>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</si>
  <si>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</si>
  <si>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</si>
  <si>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</si>
  <si>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</si>
  <si>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</si>
  <si>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</si>
  <si>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</si>
  <si>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</si>
  <si>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</si>
  <si>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</si>
  <si>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</si>
  <si>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</si>
  <si>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</si>
  <si>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</si>
  <si>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</si>
  <si>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</si>
  <si>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</si>
  <si>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</si>
  <si>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</si>
  <si>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</si>
  <si>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</si>
  <si>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</si>
  <si>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</si>
  <si>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</si>
  <si>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</si>
  <si>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</si>
  <si>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</si>
  <si>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</si>
  <si>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</si>
  <si>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</si>
  <si>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</si>
  <si>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</si>
  <si>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</si>
  <si>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</si>
  <si>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</si>
  <si>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</si>
  <si>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</si>
  <si>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</si>
  <si>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</si>
  <si>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</si>
  <si>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</si>
  <si>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</si>
  <si>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</si>
  <si>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</si>
  <si>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</si>
  <si>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</si>
  <si>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</si>
  <si>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</si>
  <si>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</si>
  <si>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</si>
  <si>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</si>
  <si>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</si>
  <si>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</si>
  <si>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</si>
  <si>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</si>
  <si>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</si>
  <si>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</si>
  <si>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</si>
  <si>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</si>
  <si>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</si>
  <si>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</si>
  <si>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</si>
  <si>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</si>
  <si>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</si>
  <si>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</si>
  <si>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</si>
  <si>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</si>
  <si>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</si>
  <si>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</si>
  <si>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</si>
  <si>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</si>
  <si>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</si>
  <si>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</si>
  <si>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</si>
  <si>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</si>
  <si>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</si>
  <si>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</si>
  <si>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</si>
  <si>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</si>
  <si>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</si>
  <si>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</si>
  <si>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</si>
  <si>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</si>
  <si>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</si>
  <si>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</si>
  <si>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</si>
  <si>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</si>
  <si>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</si>
  <si>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</si>
  <si>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</si>
  <si>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</si>
  <si>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</si>
  <si>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</si>
  <si>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</si>
  <si>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</si>
  <si>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</si>
  <si>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</si>
  <si>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</si>
  <si>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</si>
  <si>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</si>
  <si>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</si>
  <si>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</si>
  <si>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</si>
  <si>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</si>
  <si>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</si>
  <si>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</si>
  <si>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</si>
  <si>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</si>
  <si>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</si>
  <si>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</si>
  <si>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</si>
  <si>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</si>
  <si>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</si>
  <si>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</si>
  <si>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</si>
  <si>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</si>
  <si>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</si>
  <si>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</si>
  <si>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</si>
  <si>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</si>
  <si>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</si>
  <si>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</si>
  <si>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</si>
  <si>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</si>
  <si>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</si>
  <si>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</si>
  <si>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</si>
  <si>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</si>
  <si>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</si>
  <si>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</si>
  <si>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</si>
  <si>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</si>
  <si>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</si>
  <si>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</si>
  <si>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</si>
  <si>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</si>
  <si>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</si>
  <si>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</si>
  <si>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</si>
  <si>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</si>
  <si>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</si>
  <si>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</si>
  <si>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</si>
  <si>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</si>
  <si>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</si>
  <si>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</si>
  <si>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</si>
  <si>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</si>
  <si>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</si>
  <si>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</si>
  <si>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</si>
  <si>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</si>
  <si>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</si>
  <si>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</si>
  <si>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</si>
  <si>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</si>
  <si>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</si>
  <si>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</si>
  <si>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</si>
  <si>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</si>
  <si>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</si>
  <si>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</si>
  <si>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</si>
  <si>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</si>
  <si>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</si>
  <si>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</si>
  <si>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</si>
  <si>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</si>
  <si>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</si>
  <si>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</si>
  <si>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</si>
  <si>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</si>
  <si>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</si>
  <si>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</si>
  <si>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</si>
  <si>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</si>
  <si>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</si>
  <si>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</si>
  <si>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</si>
  <si>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</si>
  <si>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</si>
  <si>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</si>
  <si>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</si>
  <si>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</si>
  <si>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</si>
  <si>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</si>
  <si>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</si>
  <si>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</si>
  <si>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</si>
  <si>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</si>
  <si>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</si>
  <si>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</si>
  <si>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</si>
  <si>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</si>
  <si>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</si>
  <si>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</si>
  <si>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</si>
  <si>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</si>
  <si>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</si>
  <si>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</si>
  <si>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</si>
  <si>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</si>
  <si>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</si>
  <si>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</si>
  <si>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</si>
  <si>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</si>
  <si>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</si>
  <si>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</si>
  <si>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</si>
  <si>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</si>
  <si>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</si>
  <si>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</si>
  <si>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</si>
  <si>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</si>
  <si>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</si>
  <si>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</si>
  <si>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</si>
  <si>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</si>
  <si>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</si>
  <si>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</si>
  <si>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</si>
  <si>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</si>
  <si>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</si>
  <si>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</si>
  <si>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</si>
  <si>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</si>
  <si>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</si>
  <si>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</si>
  <si>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</si>
  <si>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</si>
  <si>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</si>
  <si>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</si>
  <si>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</si>
  <si>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</si>
  <si>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</si>
  <si>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</si>
  <si>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</si>
  <si>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</si>
  <si>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</si>
  <si>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</si>
  <si>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</si>
  <si>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</si>
  <si>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</si>
  <si>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</si>
  <si>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</si>
  <si>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</si>
  <si>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</si>
  <si>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</si>
  <si>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</si>
  <si>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</si>
  <si>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</si>
  <si>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</si>
  <si>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</si>
  <si>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</si>
  <si>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</si>
  <si>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</si>
  <si>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</si>
  <si>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</si>
  <si>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</si>
  <si>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</si>
  <si>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</si>
  <si>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</si>
  <si>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</si>
  <si>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</si>
  <si>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</si>
  <si>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</si>
  <si>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</si>
  <si>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</si>
  <si>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</si>
  <si>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</si>
  <si>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</si>
  <si>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</si>
  <si>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</si>
  <si>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</si>
  <si>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</si>
  <si>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</si>
  <si>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</si>
  <si>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</si>
  <si>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</si>
  <si>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</si>
  <si>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</si>
  <si>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</si>
  <si>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</si>
  <si>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</si>
  <si>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</si>
  <si>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</si>
  <si>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</si>
  <si>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</si>
  <si>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</si>
  <si>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</si>
  <si>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</si>
  <si>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</si>
  <si>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</si>
  <si>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</si>
  <si>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</si>
  <si>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</si>
  <si>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</si>
  <si>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</si>
  <si>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</si>
  <si>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</si>
  <si>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</si>
  <si>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</si>
  <si>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</si>
  <si>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</si>
  <si>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</si>
  <si>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</si>
  <si>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</si>
  <si>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</si>
  <si>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</si>
  <si>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</si>
  <si>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</si>
  <si>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</si>
  <si>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</si>
  <si>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</si>
  <si>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</si>
  <si>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</si>
  <si>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</si>
  <si>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</si>
  <si>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</si>
  <si>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</si>
  <si>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</si>
  <si>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</si>
  <si>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</si>
  <si>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</si>
  <si>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</si>
  <si>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</si>
  <si>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</si>
  <si>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</si>
  <si>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</si>
  <si>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</si>
  <si>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</si>
  <si>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</si>
  <si>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</si>
  <si>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</si>
  <si>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</si>
  <si>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</si>
  <si>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</si>
  <si>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</si>
  <si>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</si>
  <si>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</si>
  <si>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</si>
  <si>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</si>
  <si>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</si>
  <si>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</si>
  <si>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</si>
  <si>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</si>
  <si>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</si>
  <si>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</si>
  <si>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</si>
  <si>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</si>
  <si>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</si>
  <si>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</si>
  <si>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</si>
  <si>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</si>
  <si>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</si>
  <si>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</si>
  <si>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</si>
  <si>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</si>
  <si>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</si>
  <si>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</si>
  <si>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</si>
  <si>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</si>
  <si>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</si>
  <si>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</si>
  <si>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</si>
  <si>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</si>
  <si>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</si>
  <si>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</si>
  <si>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</si>
  <si>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</si>
  <si>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</si>
  <si>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</si>
  <si>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</si>
  <si>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</si>
  <si>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</si>
  <si>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</si>
  <si>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</si>
  <si>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</si>
  <si>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</si>
  <si>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</si>
  <si>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</si>
  <si>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</si>
  <si>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</si>
  <si>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</si>
  <si>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</si>
  <si>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</si>
  <si>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</si>
  <si>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</si>
  <si>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</si>
  <si>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</si>
  <si>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</si>
  <si>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</si>
  <si>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</si>
  <si>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</si>
  <si>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</si>
  <si>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</si>
  <si>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</si>
  <si>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</si>
  <si>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</si>
  <si>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</si>
  <si>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</si>
  <si>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</si>
  <si>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</si>
  <si>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</si>
  <si>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</si>
  <si>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</si>
  <si>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</si>
  <si>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</si>
  <si>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</si>
  <si>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</si>
  <si>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</si>
  <si>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</si>
  <si>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</si>
  <si>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</si>
  <si>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</si>
  <si>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</si>
  <si>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</si>
  <si>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</si>
  <si>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</si>
  <si>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</si>
  <si>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</si>
  <si>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</si>
  <si>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</si>
  <si>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</si>
  <si>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</si>
  <si>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</si>
  <si>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</si>
  <si>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</si>
  <si>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</si>
  <si>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</si>
  <si>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</si>
  <si>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</si>
  <si>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</si>
  <si>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</si>
  <si>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</si>
  <si>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</si>
  <si>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</si>
  <si>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</si>
  <si>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</si>
  <si>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</si>
  <si>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</si>
  <si>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</si>
  <si>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</si>
  <si>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</si>
  <si>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</si>
  <si>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</si>
  <si>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</si>
  <si>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</si>
  <si>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</si>
  <si>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</si>
  <si>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</si>
  <si>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</si>
  <si>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</si>
  <si>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</si>
  <si>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</si>
  <si>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</si>
  <si>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</si>
  <si>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</si>
  <si>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</si>
  <si>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</si>
  <si>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</si>
  <si>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</si>
  <si>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</si>
  <si>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</si>
  <si>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</si>
  <si>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</si>
  <si>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</si>
  <si>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</si>
  <si>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</si>
  <si>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</si>
  <si>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</si>
  <si>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</si>
  <si>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</si>
  <si>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</si>
  <si>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</si>
  <si>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</si>
  <si>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</si>
  <si>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</si>
  <si>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</si>
  <si>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</si>
  <si>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</si>
  <si>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</si>
  <si>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</si>
  <si>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</si>
  <si>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</si>
  <si>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</si>
  <si>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</si>
  <si>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</si>
  <si>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</si>
  <si>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</si>
  <si>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</si>
  <si>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</si>
  <si>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</si>
  <si>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</si>
  <si>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</si>
  <si>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</si>
  <si>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</si>
  <si>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</si>
  <si>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</si>
  <si>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</si>
  <si>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</si>
  <si>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</si>
  <si>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</si>
  <si>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</si>
  <si>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</si>
  <si>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</si>
  <si>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</si>
  <si>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</si>
  <si>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</si>
  <si>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</si>
  <si>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</si>
  <si>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</si>
  <si>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</si>
  <si>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</si>
  <si>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</si>
  <si>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</si>
  <si>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</si>
  <si>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</si>
  <si>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</si>
  <si>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</si>
  <si>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</si>
  <si>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</si>
  <si>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</si>
  <si>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</si>
  <si>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</si>
  <si>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</si>
  <si>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</si>
  <si>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</si>
  <si>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</si>
  <si>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</si>
  <si>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</si>
  <si>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</si>
  <si>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</si>
  <si>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</si>
  <si>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</si>
  <si>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</si>
  <si>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</si>
  <si>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</si>
  <si>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</si>
  <si>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</si>
  <si>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</si>
  <si>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</si>
  <si>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</si>
  <si>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</si>
  <si>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</si>
  <si>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</si>
  <si>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</si>
  <si>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</si>
  <si>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</si>
  <si>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</si>
  <si>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</si>
  <si>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</si>
  <si>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</si>
  <si>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</si>
  <si>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</si>
  <si>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</si>
  <si>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</si>
  <si>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</si>
  <si>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</si>
  <si>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</si>
  <si>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</si>
  <si>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</si>
  <si>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</si>
  <si>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</si>
  <si>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</si>
  <si>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</si>
  <si>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</si>
  <si>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</si>
  <si>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</si>
  <si>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</si>
  <si>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</si>
  <si>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</si>
  <si>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</si>
  <si>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</si>
  <si>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</si>
  <si>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</si>
  <si>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</si>
  <si>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</si>
  <si>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</si>
  <si>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</si>
  <si>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</si>
  <si>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</si>
  <si>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</si>
  <si>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</si>
  <si>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</si>
  <si>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</si>
  <si>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</si>
  <si>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</si>
  <si>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</si>
  <si>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</si>
  <si>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</si>
  <si>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</si>
  <si>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</si>
  <si>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</si>
  <si>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</si>
  <si>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</si>
  <si>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</si>
  <si>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</si>
  <si>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</si>
  <si>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</si>
  <si>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</si>
  <si>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</si>
  <si>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</si>
  <si>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</si>
  <si>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</si>
  <si>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</si>
  <si>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</si>
  <si>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</si>
  <si>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</si>
  <si>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</si>
  <si>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</si>
  <si>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</si>
  <si>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</si>
  <si>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</si>
  <si>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</si>
  <si>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</si>
  <si>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</si>
  <si>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</si>
  <si>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</si>
  <si>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</si>
  <si>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</si>
  <si>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</si>
  <si>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</si>
  <si>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</si>
  <si>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</si>
  <si>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</si>
  <si>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</si>
  <si>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</si>
  <si>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</si>
  <si>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</si>
  <si>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</si>
  <si>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</si>
  <si>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</si>
  <si>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</si>
  <si>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</si>
  <si>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</si>
  <si>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</si>
  <si>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</si>
  <si>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</si>
  <si>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</si>
  <si>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</si>
  <si>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</si>
  <si>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</si>
  <si>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</si>
  <si>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</si>
  <si>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</si>
  <si>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</si>
  <si>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</si>
  <si>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</si>
  <si>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</si>
  <si>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</si>
  <si>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</si>
  <si>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</si>
  <si>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</si>
  <si>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</si>
  <si>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</si>
  <si>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</si>
  <si>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</si>
  <si>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</si>
  <si>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</si>
  <si>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</si>
  <si>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</si>
  <si>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</si>
  <si>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</si>
  <si>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</si>
  <si>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</si>
  <si>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</si>
  <si>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</si>
  <si>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</si>
  <si>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</si>
  <si>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</si>
  <si>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</si>
  <si>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</si>
  <si>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</si>
  <si>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</si>
  <si>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</si>
  <si>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</si>
  <si>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</si>
  <si>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</si>
  <si>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</si>
  <si>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</si>
  <si>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</si>
  <si>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</si>
  <si>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</si>
  <si>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</si>
  <si>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</si>
  <si>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</si>
  <si>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</si>
  <si>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</si>
  <si>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</si>
  <si>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</si>
  <si>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</si>
  <si>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</si>
  <si>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</si>
  <si>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</si>
  <si>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</si>
  <si>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</si>
  <si>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</si>
  <si>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</si>
  <si>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</si>
  <si>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</si>
  <si>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</si>
  <si>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</si>
  <si>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</si>
  <si>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</si>
  <si>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</si>
  <si>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</si>
  <si>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</si>
  <si>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</si>
  <si>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</si>
  <si>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</si>
  <si>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</si>
  <si>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</si>
  <si>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</si>
  <si>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</si>
  <si>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</si>
  <si>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</si>
  <si>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</si>
  <si>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</si>
  <si>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</si>
  <si>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</si>
  <si>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</si>
  <si>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</si>
  <si>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</si>
  <si>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</si>
  <si>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</si>
  <si>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</si>
  <si>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</si>
  <si>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</si>
  <si>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</si>
  <si>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</si>
  <si>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</si>
  <si>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</si>
  <si>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</si>
  <si>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</si>
  <si>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</si>
  <si>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</si>
  <si>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</si>
  <si>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</si>
  <si>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</si>
  <si>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</si>
  <si>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</si>
  <si>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</si>
  <si>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</si>
  <si>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</si>
  <si>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</si>
  <si>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</si>
  <si>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</si>
  <si>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</si>
  <si>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</si>
  <si>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</si>
  <si>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</si>
  <si>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</si>
  <si>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</si>
  <si>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</si>
  <si>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</si>
  <si>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</si>
  <si>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</si>
  <si>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</si>
  <si>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</si>
  <si>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</si>
  <si>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</si>
  <si>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</si>
  <si>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</si>
  <si>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</si>
  <si>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</si>
  <si>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</si>
  <si>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</si>
  <si>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</si>
  <si>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</si>
  <si>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</si>
  <si>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</si>
  <si>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</si>
  <si>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</si>
  <si>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</si>
  <si>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</si>
  <si>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</si>
  <si>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</si>
  <si>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</si>
  <si>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</si>
  <si>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</si>
  <si>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</si>
  <si>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</si>
  <si>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</si>
  <si>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</si>
  <si>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</si>
  <si>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</si>
  <si>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</si>
  <si>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</si>
  <si>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</si>
  <si>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</si>
  <si>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</si>
  <si>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</si>
  <si>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</si>
  <si>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</si>
  <si>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</si>
  <si>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</si>
  <si>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</si>
  <si>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</si>
  <si>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</si>
  <si>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</si>
  <si>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</si>
  <si>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</si>
  <si>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</si>
  <si>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</si>
  <si>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</si>
  <si>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</si>
  <si>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</si>
  <si>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</si>
  <si>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</si>
  <si>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</si>
  <si>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</si>
  <si>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</si>
  <si>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</si>
  <si>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</si>
  <si>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</si>
  <si>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</si>
  <si>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</si>
  <si>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</si>
  <si>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</si>
  <si>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</si>
  <si>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</si>
  <si>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</si>
  <si>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</si>
  <si>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</si>
  <si>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</si>
  <si>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</si>
  <si>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</si>
  <si>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</si>
  <si>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</si>
  <si>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</si>
  <si>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</si>
  <si>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</si>
  <si>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</si>
  <si>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</si>
  <si>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</si>
  <si>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</si>
  <si>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</si>
  <si>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</si>
  <si>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</si>
  <si>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</si>
  <si>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</si>
  <si>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</si>
  <si>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</si>
  <si>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</si>
  <si>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</si>
  <si>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</si>
  <si>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</si>
  <si>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</si>
  <si>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</si>
  <si>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</si>
  <si>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</si>
  <si>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</si>
  <si>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</si>
  <si>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</si>
  <si>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</si>
  <si>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</si>
  <si>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</si>
  <si>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</si>
  <si>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</si>
  <si>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</si>
  <si>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</si>
  <si>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</si>
  <si>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</si>
  <si>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</si>
  <si>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</si>
  <si>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</si>
  <si>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</si>
  <si>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</si>
  <si>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</si>
  <si>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</si>
  <si>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</si>
  <si>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</si>
  <si>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</si>
  <si>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</si>
  <si>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</si>
  <si>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</si>
  <si>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</si>
  <si>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</si>
  <si>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</si>
  <si>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</si>
  <si>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</si>
  <si>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</si>
  <si>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</si>
  <si>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</si>
  <si>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</si>
  <si>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</si>
  <si>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</si>
  <si>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</si>
  <si>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</si>
  <si>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</si>
  <si>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</si>
  <si>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</si>
  <si>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</si>
  <si>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</si>
  <si>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</si>
  <si>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</si>
  <si>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</si>
  <si>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</si>
  <si>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</si>
  <si>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</si>
  <si>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</si>
  <si>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</si>
  <si>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</si>
  <si>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</si>
  <si>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</si>
  <si>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</si>
  <si>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</si>
  <si>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</si>
  <si>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</si>
  <si>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</si>
  <si>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</si>
  <si>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</si>
  <si>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</si>
  <si>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</si>
  <si>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</si>
  <si>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</si>
  <si>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</si>
  <si>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</si>
  <si>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</si>
  <si>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</si>
  <si>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</si>
  <si>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</si>
  <si>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</si>
  <si>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</si>
  <si>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</si>
  <si>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</si>
  <si>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</si>
  <si>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</si>
  <si>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</si>
  <si>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</si>
  <si>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</si>
  <si>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</si>
  <si>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</si>
  <si>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</si>
  <si>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</si>
  <si>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</si>
  <si>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</si>
  <si>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</si>
  <si>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</si>
  <si>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</si>
  <si>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</si>
  <si>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</si>
  <si>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</si>
  <si>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</si>
  <si>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</si>
  <si>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</si>
  <si>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</si>
  <si>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</si>
  <si>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</si>
  <si>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</si>
  <si>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</si>
  <si>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</si>
  <si>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</si>
  <si>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</si>
  <si>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</si>
  <si>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</si>
  <si>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</si>
  <si>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</si>
  <si>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</si>
  <si>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</si>
  <si>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</si>
  <si>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</si>
  <si>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</si>
  <si>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</si>
  <si>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</si>
  <si>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</si>
  <si>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</si>
  <si>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</si>
  <si>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</si>
  <si>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</si>
  <si>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</si>
  <si>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</si>
  <si>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</si>
  <si>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</si>
  <si>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</si>
  <si>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</si>
  <si>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</si>
  <si>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</si>
  <si>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</si>
  <si>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</si>
  <si>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</si>
  <si>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</si>
  <si>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</si>
  <si>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</si>
  <si>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</si>
  <si>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</si>
  <si>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</si>
  <si>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</si>
  <si>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</si>
  <si>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</si>
  <si>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</si>
  <si>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</si>
  <si>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</si>
  <si>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</si>
  <si>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</si>
  <si>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</si>
  <si>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</si>
  <si>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</si>
  <si>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</si>
  <si>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</si>
  <si>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</si>
  <si>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</si>
  <si>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</si>
  <si>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</si>
  <si>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</si>
  <si>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</si>
  <si>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</si>
  <si>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</si>
  <si>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</si>
  <si>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</si>
  <si>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</si>
  <si>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</si>
  <si>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</si>
  <si>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</si>
  <si>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</si>
  <si>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</si>
  <si>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</si>
  <si>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</si>
  <si>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</si>
  <si>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</si>
  <si>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</si>
  <si>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</si>
  <si>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</si>
  <si>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</si>
  <si>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</si>
  <si>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</si>
  <si>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</si>
  <si>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</si>
  <si>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</si>
  <si>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</si>
  <si>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</si>
  <si>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</si>
  <si>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</si>
  <si>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</si>
  <si>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</si>
  <si>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</si>
  <si>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</si>
  <si>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</si>
  <si>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</si>
  <si>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</si>
  <si>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</si>
  <si>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</si>
  <si>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</si>
  <si>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</si>
  <si>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</si>
  <si>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</si>
  <si>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</si>
  <si>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</si>
  <si>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</si>
  <si>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</si>
  <si>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</si>
  <si>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</si>
  <si>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</si>
  <si>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</si>
  <si>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</si>
  <si>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</si>
  <si>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</si>
  <si>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</si>
  <si>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</si>
  <si>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</si>
  <si>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</si>
  <si>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</si>
  <si>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</si>
  <si>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</si>
  <si>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</si>
  <si>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</si>
  <si>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</si>
  <si>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</si>
  <si>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</si>
  <si>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</si>
  <si>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</si>
  <si>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</si>
  <si>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</si>
  <si>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</si>
  <si>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</si>
  <si>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</si>
  <si>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</si>
  <si>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</si>
  <si>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</si>
  <si>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</si>
  <si>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</si>
  <si>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</si>
  <si>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</si>
  <si>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</si>
  <si>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</si>
  <si>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</si>
  <si>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</si>
  <si>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</si>
  <si>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</si>
  <si>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</si>
  <si>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</si>
  <si>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</si>
  <si>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</si>
  <si>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</si>
  <si>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</si>
  <si>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</si>
  <si>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</si>
  <si>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</si>
  <si>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</si>
  <si>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</si>
  <si>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</si>
  <si>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</si>
  <si>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</si>
  <si>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</si>
  <si>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</si>
  <si>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</si>
  <si>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</si>
  <si>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</si>
  <si>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</si>
  <si>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</si>
  <si>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</si>
  <si>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</si>
  <si>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</si>
  <si>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</si>
  <si>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</si>
  <si>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</si>
  <si>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</si>
  <si>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</si>
  <si>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</si>
  <si>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</si>
  <si>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</si>
  <si>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</si>
  <si>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</si>
  <si>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</si>
  <si>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</si>
  <si>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</si>
  <si>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</si>
  <si>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</si>
  <si>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</si>
  <si>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</si>
  <si>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</si>
  <si>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</si>
  <si>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</si>
  <si>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</si>
  <si>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</si>
  <si>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</si>
  <si>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</si>
  <si>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</si>
  <si>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</si>
  <si>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</si>
  <si>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</si>
  <si>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</si>
  <si>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</si>
  <si>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</si>
  <si>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</si>
  <si>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</si>
  <si>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</si>
  <si>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</si>
  <si>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</si>
  <si>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</si>
  <si>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</si>
  <si>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</si>
  <si>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</si>
  <si>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</si>
  <si>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</si>
  <si>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</si>
  <si>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</si>
  <si>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</si>
  <si>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</si>
  <si>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</si>
  <si>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</si>
  <si>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</si>
  <si>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</si>
  <si>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</si>
  <si>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</si>
  <si>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</si>
  <si>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</si>
  <si>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</si>
  <si>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</si>
  <si>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</si>
  <si>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</si>
  <si>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</si>
  <si>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</si>
  <si>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</si>
  <si>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</si>
  <si>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</si>
  <si>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</si>
  <si>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</si>
  <si>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</si>
  <si>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</si>
  <si>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</si>
  <si>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</si>
  <si>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</si>
  <si>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</si>
  <si>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</si>
  <si>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</si>
  <si>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</si>
  <si>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</si>
  <si>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</si>
  <si>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</si>
  <si>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</si>
  <si>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</si>
  <si>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</si>
  <si>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</si>
  <si>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</si>
  <si>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</si>
  <si>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</si>
  <si>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</si>
  <si>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</si>
  <si>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</si>
  <si>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</si>
  <si>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</si>
  <si>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</si>
  <si>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</si>
  <si>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</si>
  <si>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</si>
  <si>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</si>
  <si>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</si>
  <si>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</si>
  <si>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</si>
  <si>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</si>
  <si>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</si>
  <si>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</si>
  <si>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</si>
  <si>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</si>
  <si>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</si>
  <si>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</si>
  <si>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</si>
  <si>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</si>
  <si>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</si>
  <si>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</si>
  <si>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</si>
  <si>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</si>
  <si>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</si>
  <si>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</si>
  <si>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</si>
  <si>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</si>
  <si>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</si>
  <si>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</si>
  <si>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</si>
  <si>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</si>
  <si>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</si>
  <si>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</si>
  <si>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</si>
  <si>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</si>
  <si>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</si>
  <si>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</si>
  <si>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</si>
  <si>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</si>
  <si>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</si>
  <si>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</si>
  <si>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</si>
  <si>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</si>
  <si>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</si>
  <si>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</si>
  <si>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</si>
  <si>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</si>
  <si>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</si>
  <si>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</si>
  <si>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</si>
  <si>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</si>
  <si>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</si>
  <si>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</si>
  <si>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</si>
  <si>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</si>
  <si>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</si>
  <si>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</si>
  <si>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</si>
  <si>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</si>
  <si>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</si>
  <si>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</si>
  <si>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</si>
  <si>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</si>
  <si>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</si>
  <si>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</si>
  <si>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</si>
  <si>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</si>
  <si>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</si>
  <si>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</si>
  <si>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</si>
  <si>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</si>
  <si>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</si>
  <si>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</si>
  <si>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</si>
  <si>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</si>
  <si>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</si>
  <si>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</si>
  <si>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</si>
  <si>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</si>
  <si>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</si>
  <si>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</si>
  <si>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</si>
  <si>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</si>
  <si>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</si>
  <si>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</si>
  <si>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</si>
  <si>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</si>
  <si>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</si>
  <si>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</si>
  <si>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</si>
  <si>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</si>
  <si>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</si>
  <si>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</si>
  <si>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</si>
  <si>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</si>
  <si>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</si>
  <si>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</si>
  <si>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</si>
  <si>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</si>
  <si>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</si>
  <si>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</si>
  <si>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</si>
  <si>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</si>
  <si>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</si>
  <si>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</si>
  <si>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</si>
  <si>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</si>
  <si>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</si>
  <si>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</si>
  <si>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</si>
  <si>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</si>
  <si>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</si>
  <si>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</si>
  <si>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</si>
  <si>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</si>
  <si>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</si>
  <si>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</si>
  <si>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</si>
  <si>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</si>
  <si>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</si>
  <si>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</si>
  <si>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</si>
  <si>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</si>
  <si>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</si>
  <si>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</si>
  <si>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</si>
  <si>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</si>
  <si>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</si>
  <si>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</si>
  <si>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</si>
  <si>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</si>
  <si>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</si>
  <si>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</si>
  <si>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</si>
  <si>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</si>
  <si>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</si>
  <si>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</si>
  <si>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</si>
  <si>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</si>
  <si>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</si>
  <si>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</si>
  <si>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</si>
  <si>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</si>
  <si>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</si>
  <si>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</si>
  <si>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</si>
  <si>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</si>
  <si>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</si>
  <si>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</si>
  <si>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</si>
  <si>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</si>
  <si>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</si>
  <si>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</si>
  <si>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</si>
  <si>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</si>
  <si>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</si>
  <si>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</si>
  <si>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</si>
  <si>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</si>
  <si>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</si>
  <si>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</si>
  <si>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</si>
  <si>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</si>
  <si>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</si>
  <si>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</si>
  <si>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</si>
  <si>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</si>
  <si>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</si>
  <si>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</si>
  <si>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</si>
  <si>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</si>
  <si>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</si>
  <si>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</si>
  <si>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</si>
  <si>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</si>
  <si>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</si>
  <si>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</si>
  <si>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</si>
  <si>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</si>
  <si>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</si>
  <si>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</si>
  <si>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</si>
  <si>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</si>
  <si>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</si>
  <si>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</si>
  <si>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</si>
  <si>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</si>
  <si>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</si>
  <si>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</si>
  <si>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</si>
  <si>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</si>
  <si>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</si>
  <si>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</si>
  <si>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</si>
  <si>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</si>
  <si>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</si>
  <si>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</si>
  <si>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</si>
  <si>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</si>
  <si>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</si>
  <si>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</si>
  <si>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</si>
  <si>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</si>
  <si>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</si>
  <si>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</si>
  <si>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</si>
  <si>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</si>
  <si>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</si>
  <si>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</si>
  <si>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</si>
  <si>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</si>
  <si>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</si>
  <si>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</si>
  <si>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</si>
  <si>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</si>
  <si>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</si>
  <si>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</si>
  <si>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</si>
  <si>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</si>
  <si>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</si>
  <si>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</si>
  <si>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</si>
  <si>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</si>
  <si>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</si>
  <si>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</si>
  <si>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</si>
  <si>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</si>
  <si>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</si>
  <si>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</si>
  <si>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</si>
  <si>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</si>
  <si>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</si>
  <si>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</si>
  <si>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</si>
  <si>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</si>
  <si>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</si>
  <si>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</si>
  <si>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</si>
  <si>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</si>
  <si>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</si>
  <si>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</si>
  <si>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</si>
  <si>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</si>
  <si>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</si>
  <si>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</si>
  <si>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</si>
  <si>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</si>
  <si>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</si>
  <si>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</si>
  <si>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</si>
  <si>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</si>
  <si>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</si>
  <si>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</si>
  <si>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</si>
  <si>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</si>
  <si>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</si>
  <si>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</si>
  <si>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</si>
  <si>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</si>
  <si>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</si>
  <si>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</si>
  <si>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</si>
  <si>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</si>
  <si>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</si>
  <si>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</si>
  <si>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</si>
  <si>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</si>
  <si>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</si>
  <si>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</si>
  <si>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</si>
  <si>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</si>
  <si>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</si>
  <si>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</si>
  <si>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</si>
  <si>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</si>
  <si>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</si>
  <si>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</si>
  <si>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</si>
  <si>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</si>
  <si>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</si>
  <si>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</si>
  <si>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</si>
  <si>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</si>
  <si>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</si>
  <si>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</si>
  <si>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</si>
  <si>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</si>
  <si>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</si>
  <si>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</si>
  <si>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</si>
  <si>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</si>
  <si>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</si>
  <si>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</si>
  <si>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</si>
  <si>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</si>
  <si>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</si>
  <si>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</si>
  <si>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</si>
  <si>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</si>
  <si>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</si>
  <si>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</si>
  <si>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</si>
  <si>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</si>
  <si>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</si>
  <si>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</si>
  <si>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</si>
  <si>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</si>
  <si>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</si>
  <si>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</si>
  <si>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</si>
  <si>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</si>
  <si>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</si>
  <si>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</si>
  <si>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</si>
  <si>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</si>
  <si>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</si>
  <si>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</si>
  <si>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</si>
  <si>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</si>
  <si>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</si>
  <si>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</si>
  <si>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</si>
  <si>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</si>
  <si>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</si>
  <si>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</si>
  <si>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</si>
  <si>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</si>
  <si>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</si>
  <si>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</si>
  <si>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</si>
  <si>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</si>
  <si>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</si>
  <si>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</si>
  <si>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</si>
  <si>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</si>
  <si>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</si>
  <si>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</si>
  <si>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</si>
  <si>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</si>
  <si>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</si>
  <si>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</si>
  <si>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</si>
  <si>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</si>
  <si>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</si>
  <si>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</si>
  <si>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</si>
  <si>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</si>
  <si>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</si>
  <si>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</si>
  <si>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</si>
  <si>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</si>
  <si>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</si>
  <si>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</si>
  <si>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</si>
  <si>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</si>
  <si>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</si>
  <si>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</si>
  <si>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</si>
  <si>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</si>
  <si>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</si>
  <si>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</si>
  <si>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</si>
  <si>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</si>
  <si>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</si>
  <si>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</si>
  <si>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</si>
  <si>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</si>
  <si>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</si>
  <si>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</si>
  <si>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</si>
  <si>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</si>
  <si>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</si>
  <si>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</si>
  <si>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</si>
  <si>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</si>
  <si>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</si>
  <si>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</si>
  <si>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</si>
  <si>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</si>
  <si>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</si>
  <si>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</si>
  <si>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</si>
  <si>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</si>
  <si>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</si>
  <si>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</si>
  <si>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</si>
  <si>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</si>
  <si>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</si>
  <si>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</si>
  <si>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</si>
  <si>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</si>
  <si>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</si>
  <si>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</si>
  <si>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</si>
  <si>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</si>
  <si>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</si>
  <si>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</si>
  <si>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</si>
  <si>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</si>
  <si>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</si>
  <si>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</si>
  <si>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</si>
  <si>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</si>
  <si>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</si>
  <si>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</si>
  <si>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</si>
  <si>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</si>
  <si>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</si>
  <si>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</si>
  <si>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</si>
  <si>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</si>
  <si>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</si>
  <si>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</si>
  <si>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</si>
  <si>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</si>
  <si>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</si>
  <si>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</si>
  <si>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</si>
  <si>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</si>
  <si>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</si>
  <si>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</si>
  <si>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</si>
  <si>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</si>
  <si>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</si>
  <si>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</si>
  <si>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</si>
  <si>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</si>
  <si>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</si>
  <si>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</si>
  <si>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</si>
  <si>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</si>
  <si>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</si>
  <si>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</si>
  <si>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</si>
  <si>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</si>
  <si>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</si>
  <si>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</si>
  <si>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</si>
  <si>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</si>
  <si>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</si>
  <si>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</si>
  <si>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</si>
  <si>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</si>
  <si>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</si>
  <si>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</si>
  <si>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</si>
  <si>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</si>
  <si>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</si>
  <si>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</si>
  <si>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</si>
  <si>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</si>
  <si>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</si>
  <si>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</si>
  <si>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</si>
  <si>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</si>
  <si>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</si>
  <si>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</si>
  <si>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</si>
  <si>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</si>
  <si>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</si>
  <si>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</si>
  <si>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</si>
  <si>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</si>
  <si>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</si>
  <si>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</si>
  <si>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</si>
  <si>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</si>
  <si>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</si>
  <si>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</si>
  <si>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</si>
  <si>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</si>
  <si>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</si>
  <si>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</si>
  <si>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</si>
  <si>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</si>
  <si>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</si>
  <si>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</si>
  <si>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</si>
  <si>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</si>
  <si>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</si>
  <si>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</si>
  <si>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</si>
  <si>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</si>
  <si>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</si>
  <si>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</si>
  <si>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</si>
  <si>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</si>
  <si>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</si>
  <si>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</si>
  <si>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</si>
  <si>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</si>
  <si>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</si>
  <si>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</si>
  <si>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</si>
  <si>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</si>
  <si>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</si>
  <si>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</si>
  <si>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</si>
  <si>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</si>
  <si>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</si>
  <si>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</si>
  <si>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</si>
  <si>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</si>
  <si>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</si>
  <si>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</si>
  <si>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</si>
  <si>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</si>
  <si>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</si>
  <si>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</si>
  <si>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</si>
  <si>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</si>
  <si>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</si>
  <si>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</si>
  <si>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</si>
  <si>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</si>
  <si>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</si>
  <si>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</si>
  <si>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</si>
  <si>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</si>
  <si>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</si>
  <si>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</si>
  <si>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</si>
  <si>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</si>
  <si>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</si>
  <si>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</si>
  <si>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</si>
  <si>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</si>
  <si>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</si>
  <si>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</si>
  <si>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</si>
  <si>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</si>
  <si>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</si>
  <si>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</si>
  <si>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</si>
  <si>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</si>
  <si>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</si>
  <si>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</si>
  <si>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</si>
  <si>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</si>
  <si>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</si>
  <si>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</si>
  <si>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</si>
  <si>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</si>
  <si>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</si>
  <si>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</si>
  <si>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</si>
  <si>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</si>
  <si>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</si>
  <si>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</si>
  <si>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</si>
  <si>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</si>
  <si>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</si>
  <si>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</si>
  <si>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</si>
  <si>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</si>
  <si>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</si>
  <si>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</si>
  <si>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</si>
  <si>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</si>
  <si>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</si>
  <si>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</si>
  <si>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</si>
  <si>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</si>
  <si>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</si>
  <si>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</si>
  <si>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</si>
  <si>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</si>
  <si>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</si>
  <si>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</si>
  <si>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</si>
  <si>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</si>
  <si>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</si>
  <si>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</si>
  <si>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</si>
  <si>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</si>
  <si>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</si>
  <si>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</si>
  <si>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</si>
  <si>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</si>
  <si>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</si>
  <si>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</si>
  <si>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</si>
  <si>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</si>
  <si>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</si>
  <si>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</si>
  <si>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</si>
  <si>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</si>
  <si>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</si>
  <si>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</si>
  <si>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</si>
  <si>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</si>
  <si>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</si>
  <si>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</si>
  <si>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</si>
  <si>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</si>
  <si>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</si>
  <si>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</si>
  <si>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</si>
  <si>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</si>
  <si>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</si>
  <si>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</si>
  <si>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</si>
  <si>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</si>
  <si>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</si>
  <si>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</si>
  <si>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</si>
  <si>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</si>
  <si>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</si>
  <si>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</si>
  <si>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</si>
  <si>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</si>
  <si>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</si>
  <si>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</si>
  <si>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</si>
  <si>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</si>
  <si>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</si>
  <si>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</si>
  <si>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</si>
  <si>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</si>
  <si>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</si>
  <si>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</si>
  <si>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</si>
  <si>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</si>
  <si>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</si>
  <si>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</si>
  <si>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</si>
  <si>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</si>
  <si>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</si>
  <si>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</si>
  <si>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</si>
  <si>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</si>
  <si>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</si>
  <si>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</si>
  <si>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</si>
  <si>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</si>
  <si>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</si>
  <si>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</si>
  <si>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</si>
  <si>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</si>
  <si>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</si>
  <si>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</si>
  <si>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</si>
  <si>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</si>
  <si>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</si>
  <si>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</si>
  <si>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</si>
  <si>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</si>
  <si>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</si>
  <si>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</si>
  <si>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</si>
  <si>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</si>
  <si>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</si>
  <si>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</si>
  <si>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</si>
  <si>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</si>
  <si>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</si>
  <si>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</si>
  <si>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</si>
  <si>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</si>
  <si>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</si>
  <si>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</si>
  <si>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</si>
  <si>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</si>
  <si>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</si>
  <si>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</si>
  <si>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</si>
  <si>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</si>
  <si>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</si>
  <si>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</si>
  <si>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</si>
  <si>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</si>
  <si>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</si>
  <si>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</si>
  <si>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</si>
  <si>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</si>
  <si>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</si>
  <si>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</si>
  <si>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</si>
  <si>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</si>
  <si>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</si>
  <si>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</si>
  <si>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</si>
  <si>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</si>
  <si>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</si>
  <si>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</si>
  <si>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</si>
  <si>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</si>
  <si>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</si>
  <si>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</si>
  <si>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</si>
  <si>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</si>
  <si>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</si>
  <si>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</si>
  <si>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</si>
  <si>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</si>
  <si>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</si>
  <si>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</si>
  <si>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</si>
  <si>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</si>
  <si>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</si>
  <si>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</si>
  <si>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</si>
  <si>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</si>
  <si>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</si>
  <si>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</si>
  <si>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</si>
  <si>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</si>
  <si>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</si>
  <si>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</si>
  <si>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</si>
  <si>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</si>
  <si>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</si>
  <si>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</si>
  <si>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</si>
  <si>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</si>
  <si>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</si>
  <si>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</si>
  <si>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</si>
  <si>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</si>
  <si>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</si>
  <si>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</si>
  <si>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</si>
  <si>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</si>
  <si>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</si>
  <si>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</si>
  <si>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</si>
  <si>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</si>
  <si>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</si>
  <si>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</si>
  <si>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</si>
  <si>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</si>
  <si>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</si>
  <si>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</si>
  <si>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</si>
  <si>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</si>
  <si>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</si>
  <si>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</si>
  <si>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</si>
  <si>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</si>
  <si>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</si>
  <si>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</si>
  <si>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</si>
  <si>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</si>
  <si>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</si>
  <si>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</si>
  <si>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</si>
  <si>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</si>
  <si>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</si>
  <si>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</si>
  <si>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</si>
  <si>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</si>
  <si>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</si>
  <si>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</si>
  <si>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</si>
  <si>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</si>
  <si>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</si>
  <si>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</si>
  <si>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</si>
  <si>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</si>
  <si>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</si>
  <si>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</si>
  <si>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</si>
  <si>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</si>
  <si>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</si>
  <si>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</si>
  <si>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</si>
  <si>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</si>
  <si>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</si>
  <si>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</si>
  <si>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</si>
  <si>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</si>
  <si>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</si>
  <si>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</si>
  <si>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</si>
  <si>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</si>
  <si>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</si>
  <si>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</si>
  <si>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</si>
  <si>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</si>
  <si>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</si>
  <si>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</si>
  <si>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</si>
  <si>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</si>
  <si>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</si>
  <si>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</si>
  <si>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</si>
  <si>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</si>
  <si>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</si>
  <si>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</si>
  <si>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</si>
  <si>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</si>
  <si>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</si>
  <si>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</si>
  <si>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</si>
  <si>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</si>
  <si>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</si>
  <si>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</si>
  <si>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</si>
  <si>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</si>
  <si>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</si>
  <si>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</si>
  <si>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</si>
  <si>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</si>
  <si>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</si>
  <si>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</si>
  <si>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</si>
  <si>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</si>
  <si>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</si>
  <si>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</si>
  <si>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</si>
  <si>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</si>
  <si>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</si>
  <si>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</si>
  <si>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</si>
  <si>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</si>
  <si>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</si>
  <si>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</si>
  <si>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</si>
  <si>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</si>
  <si>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</si>
  <si>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</si>
  <si>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</si>
  <si>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</si>
  <si>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</si>
  <si>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</si>
  <si>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</si>
  <si>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</si>
  <si>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</si>
  <si>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</si>
  <si>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</si>
  <si>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</si>
  <si>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</si>
  <si>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</si>
  <si>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</si>
  <si>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</si>
  <si>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</si>
  <si>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</si>
  <si>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</si>
  <si>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</si>
  <si>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</si>
  <si>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</si>
  <si>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</si>
  <si>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</si>
  <si>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</si>
  <si>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</si>
  <si>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</si>
  <si>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</si>
  <si>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</si>
  <si>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</si>
  <si>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</si>
  <si>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</si>
  <si>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</si>
  <si>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</si>
  <si>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</si>
  <si>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</si>
  <si>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</si>
  <si>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</si>
  <si>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</si>
  <si>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</si>
  <si>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</si>
  <si>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</si>
  <si>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</si>
  <si>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</si>
  <si>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</si>
  <si>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</si>
  <si>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</si>
  <si>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</si>
  <si>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</si>
  <si>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</si>
  <si>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</si>
  <si>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</si>
  <si>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</si>
  <si>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</si>
  <si>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</si>
  <si>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</si>
  <si>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</si>
  <si>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</si>
  <si>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</si>
  <si>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</si>
  <si>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</si>
  <si>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</si>
  <si>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</si>
  <si>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</si>
  <si>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</si>
  <si>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</si>
  <si>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</si>
  <si>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</si>
  <si>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</si>
  <si>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</si>
  <si>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</si>
  <si>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</si>
  <si>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</si>
  <si>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</si>
  <si>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</si>
  <si>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</si>
  <si>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</si>
  <si>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</si>
  <si>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</si>
  <si>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</si>
  <si>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</si>
  <si>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</si>
  <si>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</si>
  <si>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</si>
  <si>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</si>
  <si>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</si>
  <si>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</si>
  <si>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</si>
  <si>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</si>
  <si>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</si>
  <si>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</si>
  <si>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</si>
  <si>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</si>
  <si>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</si>
  <si>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</si>
  <si>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</si>
  <si>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</si>
  <si>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</si>
  <si>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</si>
  <si>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</si>
  <si>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</si>
  <si>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</si>
  <si>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</si>
  <si>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</si>
  <si>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</si>
  <si>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</si>
  <si>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</si>
  <si>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</si>
  <si>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</si>
  <si>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</si>
  <si>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</si>
  <si>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</si>
  <si>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</si>
  <si>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</si>
  <si>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</si>
  <si>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</si>
  <si>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</si>
  <si>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</si>
  <si>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</si>
  <si>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</si>
  <si>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</si>
  <si>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</si>
  <si>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</si>
  <si>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</si>
  <si>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</si>
  <si>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</si>
  <si>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</si>
  <si>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</si>
  <si>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</si>
  <si>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</si>
  <si>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</si>
  <si>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</si>
  <si>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</si>
  <si>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</si>
  <si>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</si>
  <si>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</si>
  <si>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</si>
  <si>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</si>
  <si>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</si>
  <si>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</si>
  <si>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</si>
  <si>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</si>
  <si>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</si>
  <si>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</si>
  <si>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</si>
  <si>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</si>
  <si>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</si>
  <si>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</si>
  <si>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</si>
  <si>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</si>
  <si>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</si>
  <si>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</si>
  <si>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</si>
  <si>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</si>
  <si>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</si>
  <si>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</si>
  <si>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</si>
  <si>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</si>
  <si>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</si>
  <si>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</si>
  <si>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</si>
  <si>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</si>
  <si>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</si>
  <si>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</si>
  <si>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</si>
  <si>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</si>
  <si>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</si>
  <si>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</si>
  <si>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</si>
  <si>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</si>
  <si>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</si>
  <si>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</si>
  <si>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</si>
  <si>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</si>
  <si>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</si>
  <si>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</si>
  <si>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</si>
  <si>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</si>
  <si>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</si>
  <si>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</si>
  <si>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</si>
  <si>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</si>
  <si>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</si>
  <si>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</si>
  <si>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</si>
  <si>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</si>
  <si>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</si>
  <si>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</si>
  <si>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</si>
  <si>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</si>
  <si>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</si>
  <si>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</si>
  <si>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</si>
  <si>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</si>
  <si>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</si>
  <si>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</si>
  <si>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</si>
  <si>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</si>
  <si>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</si>
  <si>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</si>
  <si>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</si>
  <si>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</si>
  <si>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</si>
  <si>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</si>
  <si>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</si>
  <si>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</si>
  <si>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</si>
  <si>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</si>
  <si>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</si>
  <si>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</si>
  <si>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</si>
  <si>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</si>
  <si>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</si>
  <si>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</si>
  <si>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</si>
  <si>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</si>
  <si>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</si>
  <si>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</si>
  <si>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</si>
  <si>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</si>
  <si>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</si>
  <si>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</si>
  <si>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</si>
  <si>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</si>
  <si>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</si>
  <si>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</si>
  <si>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</si>
  <si>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</si>
  <si>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</si>
  <si>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</si>
  <si>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</si>
  <si>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</si>
  <si>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</si>
  <si>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</si>
  <si>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</si>
  <si>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</si>
  <si>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</si>
  <si>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</si>
  <si>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</si>
  <si>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</si>
  <si>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</si>
  <si>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</si>
  <si>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</si>
  <si>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</si>
  <si>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</si>
  <si>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</si>
  <si>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</si>
  <si>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</si>
  <si>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</si>
  <si>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</si>
  <si>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</si>
  <si>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</si>
  <si>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</si>
  <si>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</si>
  <si>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</si>
  <si>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</si>
  <si>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</si>
  <si>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</si>
  <si>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</si>
  <si>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</si>
  <si>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</si>
  <si>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</si>
  <si>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</si>
  <si>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</si>
  <si>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</si>
  <si>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</si>
  <si>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</si>
  <si>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</si>
  <si>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</si>
  <si>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</si>
  <si>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</si>
  <si>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</si>
  <si>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</si>
  <si>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</si>
  <si>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</si>
  <si>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</si>
  <si>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</si>
  <si>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</si>
  <si>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</si>
  <si>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</si>
  <si>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</si>
  <si>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</si>
  <si>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</si>
  <si>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</si>
  <si>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</si>
  <si>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</si>
  <si>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</si>
  <si>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</si>
  <si>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</si>
  <si>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</si>
  <si>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</si>
  <si>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</si>
  <si>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</si>
  <si>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</si>
  <si>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</si>
  <si>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</si>
  <si>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</si>
  <si>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</si>
  <si>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</si>
  <si>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</si>
  <si>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</si>
  <si>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</si>
  <si>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</si>
  <si>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</si>
  <si>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</si>
  <si>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</si>
  <si>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</si>
  <si>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</si>
  <si>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</si>
  <si>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</si>
  <si>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</si>
  <si>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</si>
  <si>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</si>
  <si>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</si>
  <si>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</si>
  <si>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</si>
  <si>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</si>
  <si>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</si>
  <si>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</si>
  <si>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</si>
  <si>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</si>
  <si>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</si>
  <si>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</si>
  <si>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</si>
  <si>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</si>
  <si>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</si>
  <si>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</si>
  <si>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</si>
  <si>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</si>
  <si>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</si>
  <si>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</si>
  <si>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</si>
  <si>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</si>
  <si>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</si>
  <si>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</si>
  <si>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</si>
  <si>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</si>
  <si>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</si>
  <si>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</si>
  <si>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</si>
  <si>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</si>
  <si>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</si>
  <si>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</si>
  <si>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</si>
  <si>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</si>
  <si>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</si>
  <si>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</si>
  <si>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</si>
  <si>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</si>
  <si>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</si>
  <si>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</si>
  <si>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</si>
  <si>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</si>
  <si>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</si>
  <si>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</si>
  <si>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</si>
  <si>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</si>
  <si>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</si>
  <si>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</si>
  <si>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</si>
  <si>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</si>
  <si>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</si>
  <si>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</si>
  <si>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</si>
  <si>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</si>
  <si>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</si>
  <si>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</si>
  <si>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</si>
  <si>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</si>
  <si>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</si>
  <si>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</si>
  <si>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</si>
  <si>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</si>
  <si>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</si>
  <si>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</si>
  <si>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</si>
  <si>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</si>
  <si>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</si>
  <si>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</si>
  <si>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</si>
  <si>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</si>
  <si>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</si>
  <si>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</si>
  <si>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</si>
  <si>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</si>
  <si>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</si>
  <si>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</si>
  <si>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</si>
  <si>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</si>
  <si>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</si>
  <si>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</si>
  <si>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</si>
  <si>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</si>
  <si>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</si>
  <si>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</si>
  <si>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</si>
  <si>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</si>
  <si>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</si>
  <si>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</si>
  <si>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</si>
  <si>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</si>
  <si>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</si>
  <si>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</si>
  <si>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</si>
  <si>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</si>
  <si>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</si>
  <si>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</si>
  <si>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</si>
  <si>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</si>
  <si>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</si>
  <si>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</si>
  <si>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</si>
  <si>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</si>
  <si>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</si>
  <si>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</si>
  <si>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</si>
  <si>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</si>
  <si>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</si>
  <si>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</si>
  <si>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</si>
  <si>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</si>
  <si>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</si>
  <si>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</si>
  <si>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</si>
  <si>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</si>
  <si>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</si>
  <si>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</si>
  <si>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</si>
  <si>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</si>
  <si>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</si>
  <si>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</si>
  <si>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</si>
  <si>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</si>
  <si>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</si>
  <si>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</si>
  <si>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</si>
  <si>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</si>
  <si>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</si>
  <si>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</si>
  <si>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</si>
  <si>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</si>
  <si>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</si>
  <si>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</si>
  <si>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</si>
  <si>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</si>
  <si>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</si>
  <si>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</si>
  <si>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</si>
  <si>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</si>
  <si>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</si>
  <si>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</si>
  <si>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</si>
  <si>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</si>
  <si>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</si>
  <si>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</si>
  <si>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</si>
  <si>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</si>
  <si>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</si>
  <si>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</si>
  <si>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</si>
  <si>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</si>
  <si>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</si>
  <si>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</si>
  <si>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</si>
  <si>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</si>
  <si>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</si>
  <si>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</si>
  <si>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</si>
  <si>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</si>
  <si>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</si>
  <si>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</si>
  <si>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</si>
  <si>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</si>
  <si>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</si>
  <si>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</si>
  <si>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</si>
  <si>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</si>
  <si>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</si>
  <si>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</si>
  <si>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</si>
  <si>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</si>
  <si>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</si>
  <si>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</si>
  <si>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</si>
  <si>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</si>
  <si>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</si>
  <si>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</si>
  <si>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</si>
  <si>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</si>
  <si>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</si>
  <si>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</si>
  <si>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</si>
  <si>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</si>
  <si>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</si>
  <si>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</si>
  <si>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</si>
  <si>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</si>
  <si>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</si>
  <si>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</si>
  <si>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</si>
  <si>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</si>
  <si>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</si>
  <si>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</si>
  <si>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</si>
  <si>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</si>
  <si>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</si>
  <si>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</si>
  <si>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</si>
  <si>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</si>
  <si>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</si>
  <si>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</si>
  <si>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</si>
  <si>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</si>
  <si>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</si>
  <si>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</si>
  <si>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</si>
  <si>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</si>
  <si>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</si>
  <si>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</si>
  <si>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</si>
  <si>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</si>
  <si>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</si>
  <si>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</si>
  <si>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</si>
  <si>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</si>
  <si>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</si>
  <si>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</si>
  <si>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</si>
  <si>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</si>
  <si>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</si>
  <si>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</si>
  <si>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</si>
  <si>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</si>
  <si>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</si>
  <si>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</si>
  <si>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</si>
  <si>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</si>
  <si>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</si>
  <si>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</si>
  <si>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</si>
  <si>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</si>
  <si>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</si>
  <si>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</si>
  <si>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</si>
  <si>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</si>
  <si>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</si>
  <si>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</si>
  <si>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</si>
  <si>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</si>
  <si>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</si>
  <si>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</si>
  <si>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</si>
  <si>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</si>
  <si>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</si>
  <si>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</si>
  <si>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</si>
  <si>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</si>
  <si>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</si>
  <si>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</si>
  <si>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</si>
  <si>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</si>
  <si>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</si>
  <si>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</si>
  <si>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</si>
  <si>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</si>
  <si>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</si>
  <si>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</si>
  <si>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</si>
  <si>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</si>
  <si>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</si>
  <si>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</si>
  <si>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</si>
  <si>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</si>
  <si>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</si>
  <si>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</si>
  <si>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</si>
  <si>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</si>
  <si>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</si>
  <si>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</si>
  <si>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</si>
  <si>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</si>
  <si>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</si>
  <si>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</si>
  <si>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</si>
  <si>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</si>
  <si>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</si>
  <si>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</si>
  <si>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</si>
  <si>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</si>
  <si>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</si>
  <si>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</si>
  <si>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</si>
  <si>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</si>
  <si>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</si>
  <si>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</si>
  <si>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</si>
  <si>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</si>
  <si>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</si>
  <si>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</si>
  <si>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</si>
  <si>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</si>
  <si>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</si>
  <si>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</si>
  <si>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</si>
  <si>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</si>
  <si>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</si>
  <si>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</si>
  <si>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</si>
  <si>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</si>
  <si>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</si>
  <si>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</si>
  <si>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</si>
  <si>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</si>
  <si>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</si>
  <si>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</si>
  <si>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</si>
  <si>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</si>
  <si>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</si>
  <si>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</si>
  <si>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</si>
  <si>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</si>
  <si>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</si>
  <si>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</si>
  <si>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</si>
  <si>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</si>
  <si>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</si>
  <si>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</si>
  <si>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</si>
  <si>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</si>
  <si>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</si>
  <si>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</si>
  <si>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</si>
  <si>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</si>
  <si>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</si>
  <si>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</si>
  <si>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</si>
  <si>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</si>
  <si>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</si>
  <si>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</si>
  <si>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</si>
  <si>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</si>
  <si>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</si>
  <si>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</si>
  <si>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</si>
  <si>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</si>
  <si>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</si>
  <si>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</si>
  <si>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</si>
  <si>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</si>
  <si>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</si>
  <si>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</si>
  <si>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</si>
  <si>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</si>
  <si>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</si>
  <si>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</si>
  <si>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</si>
  <si>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</si>
  <si>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</si>
  <si>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</si>
  <si>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</si>
  <si>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</si>
  <si>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</si>
  <si>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</si>
  <si>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</si>
  <si>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</si>
  <si>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</si>
  <si>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</si>
  <si>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</si>
  <si>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</si>
  <si>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</si>
  <si>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</si>
  <si>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</si>
  <si>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</si>
  <si>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</si>
  <si>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</si>
  <si>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</si>
  <si>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</si>
  <si>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</si>
  <si>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</si>
  <si>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</si>
  <si>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</si>
  <si>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</si>
  <si>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</si>
  <si>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</si>
  <si>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</si>
  <si>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</si>
  <si>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</si>
  <si>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</si>
  <si>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</si>
  <si>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</si>
  <si>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</si>
  <si>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</si>
  <si>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</si>
  <si>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</si>
  <si>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</si>
  <si>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</si>
  <si>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</si>
  <si>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</si>
  <si>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</si>
  <si>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</si>
  <si>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</si>
  <si>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</si>
  <si>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</si>
  <si>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</si>
  <si>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</si>
  <si>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</si>
  <si>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</si>
  <si>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</si>
  <si>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</si>
  <si>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</si>
  <si>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</si>
  <si>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</si>
  <si>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</si>
  <si>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</si>
  <si>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</si>
  <si>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</si>
  <si>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</si>
  <si>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</si>
  <si>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</si>
  <si>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</si>
  <si>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</si>
  <si>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</si>
  <si>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</si>
  <si>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</si>
  <si>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</si>
  <si>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</si>
  <si>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</si>
  <si>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</si>
  <si>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</si>
  <si>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</si>
  <si>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</si>
  <si>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</si>
  <si>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</si>
  <si>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</si>
  <si>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</si>
  <si>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</si>
  <si>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</si>
  <si>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</si>
  <si>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</si>
  <si>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</si>
  <si>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</si>
  <si>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</si>
  <si>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</si>
  <si>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</si>
  <si>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</si>
  <si>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</si>
  <si>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</si>
  <si>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</si>
  <si>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</si>
  <si>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</si>
  <si>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</si>
  <si>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</si>
  <si>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</si>
  <si>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</si>
  <si>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</si>
  <si>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</si>
  <si>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</si>
  <si>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</si>
  <si>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</si>
  <si>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</si>
  <si>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</si>
  <si>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</si>
  <si>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</si>
  <si>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</si>
  <si>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</si>
  <si>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</si>
  <si>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</si>
  <si>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</si>
  <si>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</si>
  <si>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</si>
  <si>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</si>
  <si>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</si>
  <si>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</si>
  <si>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</si>
  <si>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</si>
  <si>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</si>
  <si>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</si>
  <si>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</si>
  <si>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</si>
  <si>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</si>
  <si>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</si>
  <si>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</si>
  <si>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</si>
  <si>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</si>
  <si>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</si>
  <si>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</si>
  <si>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</si>
  <si>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</si>
  <si>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</si>
  <si>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</si>
  <si>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</si>
  <si>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</si>
  <si>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</si>
  <si>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</si>
  <si>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</si>
  <si>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</si>
  <si>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</si>
  <si>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</si>
  <si>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</si>
  <si>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</si>
  <si>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</si>
  <si>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</si>
  <si>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</si>
  <si>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</si>
  <si>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</si>
  <si>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</si>
  <si>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</si>
  <si>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</si>
  <si>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</si>
  <si>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</si>
  <si>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</si>
  <si>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</si>
  <si>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</si>
  <si>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</si>
  <si>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</si>
  <si>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</si>
  <si>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</si>
  <si>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</si>
  <si>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</si>
  <si>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</si>
  <si>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</si>
  <si>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</si>
  <si>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</si>
  <si>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</si>
  <si>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</si>
  <si>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</si>
  <si>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</si>
  <si>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</si>
  <si>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</si>
  <si>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</si>
  <si>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</si>
  <si>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</si>
  <si>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</si>
  <si>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</si>
  <si>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</si>
  <si>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</si>
  <si>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</si>
  <si>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</si>
  <si>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</si>
  <si>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</si>
  <si>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</si>
  <si>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</si>
  <si>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</si>
  <si>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</si>
  <si>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</si>
  <si>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</si>
  <si>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</si>
  <si>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</si>
  <si>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</si>
  <si>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</si>
  <si>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</si>
  <si>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</si>
  <si>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</si>
  <si>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</si>
  <si>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</si>
  <si>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</si>
  <si>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</si>
  <si>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</si>
  <si>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</si>
  <si>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</si>
  <si>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</si>
  <si>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</si>
  <si>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</si>
  <si>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</si>
  <si>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</si>
  <si>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</si>
  <si>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</si>
  <si>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</si>
  <si>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</si>
  <si>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</si>
  <si>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</si>
  <si>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</si>
  <si>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</si>
  <si>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</si>
  <si>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</si>
  <si>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</si>
  <si>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</si>
  <si>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</si>
  <si>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</si>
  <si>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</si>
  <si>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</si>
  <si>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</si>
  <si>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</si>
  <si>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</si>
  <si>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</si>
  <si>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</si>
  <si>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</si>
  <si>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</si>
  <si>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</si>
  <si>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</si>
  <si>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</si>
  <si>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</si>
  <si>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</si>
  <si>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</si>
  <si>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</si>
  <si>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</si>
  <si>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</si>
  <si>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</si>
  <si>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</si>
  <si>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</si>
  <si>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</si>
  <si>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</si>
  <si>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</si>
  <si>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</si>
  <si>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</si>
  <si>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</si>
  <si>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</si>
  <si>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</si>
  <si>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</si>
  <si>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</si>
  <si>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</si>
  <si>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</si>
  <si>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</si>
  <si>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</si>
  <si>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</si>
  <si>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</si>
  <si>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</si>
  <si>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</si>
  <si>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</si>
  <si>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</si>
  <si>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</si>
  <si>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</si>
  <si>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</si>
  <si>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</si>
  <si>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</si>
  <si>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</si>
  <si>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</si>
  <si>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</si>
  <si>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</si>
  <si>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</si>
  <si>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</si>
  <si>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</si>
  <si>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</si>
  <si>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</si>
  <si>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</si>
  <si>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</si>
  <si>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</si>
  <si>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</si>
  <si>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</si>
  <si>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</si>
  <si>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</si>
  <si>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</si>
  <si>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</si>
  <si>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</si>
  <si>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</si>
  <si>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</si>
  <si>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</si>
  <si>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</si>
  <si>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</si>
  <si>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</si>
  <si>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</si>
  <si>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</si>
  <si>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</si>
  <si>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</si>
  <si>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</si>
  <si>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</si>
  <si>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</si>
  <si>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</si>
  <si>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</si>
  <si>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</si>
  <si>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</si>
  <si>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</si>
  <si>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</si>
  <si>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</si>
  <si>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</si>
  <si>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</si>
  <si>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</si>
  <si>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</si>
  <si>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</si>
  <si>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</si>
  <si>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</si>
  <si>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</si>
  <si>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</si>
  <si>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</si>
  <si>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</si>
  <si>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</si>
  <si>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</si>
  <si>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</si>
  <si>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</si>
  <si>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</si>
  <si>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</si>
  <si>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</si>
  <si>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</si>
  <si>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</si>
  <si>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</si>
  <si>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</si>
  <si>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</si>
  <si>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</si>
  <si>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</si>
  <si>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</si>
  <si>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</si>
  <si>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</si>
  <si>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</si>
  <si>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</si>
  <si>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</si>
  <si>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</si>
  <si>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</si>
  <si>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</si>
  <si>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</si>
  <si>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</si>
  <si>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</si>
  <si>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</si>
  <si>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</si>
  <si>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</si>
  <si>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</si>
  <si>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</si>
  <si>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</si>
  <si>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</si>
  <si>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</si>
  <si>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</si>
  <si>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</si>
  <si>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</si>
  <si>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</si>
  <si>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</si>
  <si>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</si>
  <si>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</si>
  <si>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</si>
  <si>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</si>
  <si>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</si>
  <si>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</si>
  <si>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</si>
  <si>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</si>
  <si>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</si>
  <si>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</si>
  <si>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</si>
  <si>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</si>
  <si>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</si>
  <si>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</si>
  <si>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</si>
  <si>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</si>
  <si>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</si>
  <si>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</si>
  <si>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</si>
  <si>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</si>
  <si>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</si>
  <si>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</si>
  <si>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</si>
  <si>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</si>
  <si>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</si>
  <si>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</si>
  <si>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</si>
  <si>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</si>
  <si>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</si>
  <si>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</si>
  <si>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</si>
  <si>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</si>
  <si>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</si>
  <si>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</si>
  <si>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</si>
  <si>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</si>
  <si>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</si>
  <si>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</si>
  <si>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</si>
  <si>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</si>
  <si>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</si>
  <si>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</si>
  <si>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</si>
  <si>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</si>
  <si>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</si>
  <si>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</si>
  <si>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</si>
  <si>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</si>
  <si>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</si>
  <si>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</si>
  <si>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</si>
  <si>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</si>
  <si>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</si>
  <si>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</si>
  <si>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</si>
  <si>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</si>
  <si>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</si>
  <si>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</si>
  <si>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</si>
  <si>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</si>
  <si>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</si>
  <si>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</si>
  <si>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</si>
  <si>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</si>
  <si>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</si>
  <si>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</si>
  <si>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</si>
  <si>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</si>
  <si>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</si>
  <si>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</si>
  <si>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</si>
  <si>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</si>
  <si>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</si>
  <si>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</si>
  <si>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</si>
  <si>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</si>
  <si>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</si>
  <si>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</si>
  <si>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</si>
  <si>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</si>
  <si>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</si>
  <si>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</si>
  <si>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</si>
  <si>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</si>
  <si>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</si>
  <si>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</si>
  <si>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</si>
  <si>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</si>
  <si>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</si>
  <si>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</si>
  <si>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</si>
  <si>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</si>
  <si>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</si>
  <si>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</si>
  <si>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</si>
  <si>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</si>
  <si>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</si>
  <si>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</si>
  <si>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</si>
  <si>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</si>
  <si>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</si>
  <si>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</si>
  <si>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</si>
  <si>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</si>
  <si>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</si>
  <si>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</si>
  <si>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</si>
  <si>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</si>
  <si>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</si>
  <si>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</si>
  <si>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</si>
  <si>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</si>
  <si>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</si>
  <si>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</si>
  <si>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</si>
  <si>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</si>
  <si>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</si>
  <si>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</si>
  <si>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</si>
  <si>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</si>
  <si>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</si>
  <si>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</si>
  <si>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</si>
  <si>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</si>
  <si>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</si>
  <si>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</si>
  <si>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</si>
  <si>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</si>
  <si>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</si>
  <si>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</si>
  <si>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</si>
  <si>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</si>
  <si>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</si>
  <si>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</si>
  <si>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</si>
  <si>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</si>
  <si>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</si>
  <si>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</si>
  <si>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</si>
  <si>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</si>
  <si>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</si>
  <si>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</si>
  <si>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</si>
  <si>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</si>
  <si>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</si>
  <si>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</si>
  <si>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</si>
  <si>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</si>
  <si>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</si>
  <si>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</si>
  <si>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</si>
  <si>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</si>
  <si>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</si>
  <si>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</si>
  <si>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</si>
  <si>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</si>
  <si>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</si>
  <si>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</si>
  <si>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</si>
  <si>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</si>
  <si>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</si>
  <si>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</si>
  <si>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</si>
  <si>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</si>
  <si>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</si>
  <si>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</si>
  <si>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</si>
  <si>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</si>
  <si>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</si>
  <si>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</si>
  <si>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</si>
  <si>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</si>
  <si>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</si>
  <si>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</si>
  <si>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</si>
  <si>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</si>
  <si>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</si>
  <si>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</si>
  <si>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</si>
  <si>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</si>
  <si>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</si>
  <si>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</si>
  <si>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</si>
  <si>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</si>
  <si>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</si>
  <si>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</si>
  <si>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</si>
  <si>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</si>
  <si>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</si>
  <si>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</si>
  <si>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</si>
  <si>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</si>
  <si>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</si>
  <si>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</si>
  <si>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</si>
  <si>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</si>
  <si>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</si>
  <si>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</si>
  <si>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</si>
  <si>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</si>
  <si>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</si>
  <si>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</si>
  <si>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</si>
  <si>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</si>
  <si>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</si>
  <si>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</si>
  <si>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</si>
  <si>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</si>
  <si>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</si>
  <si>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</si>
  <si>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</si>
  <si>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</si>
  <si>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</si>
  <si>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</si>
  <si>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</si>
  <si>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</si>
  <si>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</si>
  <si>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</si>
  <si>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</si>
  <si>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</si>
  <si>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</si>
  <si>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</si>
  <si>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</si>
  <si>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</si>
  <si>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</si>
  <si>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</si>
  <si>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</si>
  <si>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</si>
  <si>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</si>
  <si>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</si>
  <si>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</si>
  <si>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</si>
  <si>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</si>
  <si>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</si>
  <si>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</si>
  <si>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</si>
  <si>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</si>
  <si>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</si>
  <si>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</si>
  <si>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</si>
  <si>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</si>
  <si>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</si>
  <si>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</si>
  <si>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</si>
  <si>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</si>
  <si>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</si>
  <si>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</si>
  <si>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</si>
  <si>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</si>
  <si>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</si>
  <si>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</si>
  <si>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</si>
  <si>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</si>
  <si>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</si>
  <si>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</si>
  <si>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</si>
  <si>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</si>
  <si>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</si>
  <si>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</si>
  <si>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</si>
  <si>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</si>
  <si>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</si>
  <si>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</si>
  <si>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</si>
  <si>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</si>
  <si>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</si>
  <si>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</si>
  <si>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</si>
  <si>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</si>
  <si>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</si>
  <si>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</si>
  <si>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</si>
  <si>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</si>
  <si>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</si>
  <si>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</si>
  <si>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</si>
  <si>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</si>
  <si>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</si>
  <si>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</si>
  <si>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</si>
  <si>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</si>
  <si>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</si>
  <si>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</si>
  <si>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</si>
  <si>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</si>
  <si>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</si>
  <si>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</si>
  <si>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</si>
  <si>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</si>
  <si>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</si>
  <si>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</si>
  <si>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</si>
  <si>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</si>
  <si>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</si>
  <si>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</si>
  <si>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</si>
  <si>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</si>
  <si>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</si>
  <si>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</si>
  <si>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</si>
  <si>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</si>
  <si>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</si>
  <si>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</si>
  <si>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</si>
  <si>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</si>
  <si>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</si>
  <si>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</si>
  <si>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</si>
  <si>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</si>
  <si>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</si>
  <si>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</si>
  <si>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</si>
  <si>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</si>
  <si>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</si>
  <si>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</si>
  <si>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</si>
  <si>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</si>
  <si>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</si>
  <si>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</si>
  <si>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</si>
  <si>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</si>
  <si>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</si>
  <si>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</si>
  <si>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</si>
  <si>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</si>
  <si>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</si>
  <si>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</si>
  <si>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</si>
  <si>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</si>
  <si>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</si>
  <si>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</si>
  <si>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</si>
  <si>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</si>
  <si>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</si>
  <si>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</si>
  <si>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</si>
  <si>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</si>
  <si>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</si>
  <si>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</si>
  <si>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</si>
  <si>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</si>
  <si>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</si>
  <si>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</si>
  <si>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</si>
  <si>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</si>
  <si>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</si>
  <si>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</si>
  <si>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</si>
  <si>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</si>
  <si>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</si>
  <si>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</si>
  <si>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</si>
  <si>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</si>
  <si>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</si>
  <si>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</si>
  <si>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</si>
  <si>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</si>
  <si>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</si>
  <si>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</si>
  <si>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</si>
  <si>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</si>
  <si>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</si>
  <si>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</si>
  <si>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</si>
  <si>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</si>
  <si>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</si>
  <si>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</si>
  <si>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</si>
  <si>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</si>
  <si>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</si>
  <si>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</si>
  <si>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</si>
  <si>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</si>
  <si>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</si>
  <si>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</si>
  <si>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</si>
  <si>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</si>
  <si>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</si>
  <si>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</si>
  <si>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</si>
  <si>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</si>
  <si>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</si>
  <si>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</si>
  <si>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</si>
  <si>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</si>
  <si>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</si>
  <si>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</si>
  <si>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</si>
  <si>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</si>
  <si>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</si>
  <si>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</si>
  <si>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</si>
  <si>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</si>
  <si>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</si>
  <si>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</si>
  <si>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</si>
  <si>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</si>
  <si>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</si>
  <si>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</si>
  <si>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</si>
  <si>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</si>
  <si>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</si>
  <si>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</si>
  <si>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</si>
  <si>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</si>
  <si>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</si>
  <si>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</si>
  <si>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</si>
  <si>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</si>
  <si>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</si>
  <si>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</si>
  <si>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</si>
  <si>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</si>
  <si>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</si>
  <si>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</si>
  <si>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</si>
  <si>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</si>
  <si>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</si>
  <si>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</si>
  <si>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</si>
  <si>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</si>
  <si>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</si>
  <si>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</si>
  <si>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</si>
  <si>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</si>
  <si>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</si>
  <si>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</si>
  <si>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</si>
  <si>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</si>
  <si>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</si>
  <si>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</si>
  <si>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</si>
  <si>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</si>
  <si>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</si>
  <si>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</si>
  <si>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</si>
  <si>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</si>
  <si>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</si>
  <si>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</si>
  <si>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</si>
  <si>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</si>
  <si>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</si>
  <si>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</si>
  <si>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</si>
  <si>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</si>
  <si>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</si>
  <si>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</si>
  <si>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</si>
  <si>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</si>
  <si>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</si>
  <si>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</si>
  <si>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</si>
  <si>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</si>
  <si>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</si>
  <si>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</si>
  <si>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</si>
  <si>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</si>
  <si>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</si>
  <si>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</si>
  <si>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</si>
  <si>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</si>
  <si>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</si>
  <si>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</si>
  <si>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</si>
  <si>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</si>
  <si>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</si>
  <si>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</si>
  <si>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</si>
  <si>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</si>
  <si>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</si>
  <si>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</si>
  <si>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</si>
  <si>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</si>
  <si>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</si>
  <si>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</si>
  <si>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</si>
  <si>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</si>
  <si>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</si>
  <si>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</si>
  <si>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</si>
  <si>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</si>
  <si>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</si>
  <si>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</si>
  <si>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</si>
  <si>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</si>
  <si>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</si>
  <si>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</si>
  <si>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</si>
  <si>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</si>
  <si>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</si>
  <si>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</si>
  <si>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</si>
  <si>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</si>
  <si>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</si>
  <si>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</si>
  <si>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</si>
  <si>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</si>
  <si>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</si>
  <si>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</si>
  <si>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</si>
  <si>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</si>
  <si>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</si>
  <si>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</si>
  <si>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</si>
  <si>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</si>
  <si>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</si>
  <si>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</si>
  <si>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</si>
  <si>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</si>
  <si>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</si>
  <si>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</si>
  <si>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</si>
  <si>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</si>
  <si>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</si>
  <si>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</si>
  <si>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</si>
  <si>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</si>
  <si>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</si>
  <si>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</si>
  <si>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</si>
  <si>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</si>
  <si>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</si>
  <si>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</si>
  <si>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</si>
  <si>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</si>
  <si>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</si>
  <si>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</si>
  <si>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</si>
  <si>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</si>
  <si>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</si>
  <si>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</si>
  <si>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</si>
  <si>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</si>
  <si>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</si>
  <si>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</si>
  <si>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</si>
  <si>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</si>
  <si>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</si>
  <si>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</si>
  <si>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</si>
  <si>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</si>
  <si>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</si>
  <si>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</si>
  <si>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</si>
  <si>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</si>
  <si>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</si>
  <si>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</si>
  <si>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</si>
  <si>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</si>
  <si>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</si>
  <si>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</si>
  <si>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</si>
  <si>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</si>
  <si>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</si>
  <si>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</si>
  <si>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</si>
  <si>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</si>
  <si>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</si>
  <si>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</si>
  <si>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</si>
  <si>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</si>
  <si>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</si>
  <si>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</si>
  <si>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</si>
  <si>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</si>
  <si>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</si>
  <si>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</si>
  <si>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</si>
  <si>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</si>
  <si>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</si>
  <si>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</si>
  <si>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</si>
  <si>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</si>
  <si>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</si>
  <si>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</si>
  <si>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</si>
  <si>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</si>
  <si>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</si>
  <si>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</si>
  <si>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</si>
  <si>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</si>
  <si>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</si>
  <si>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</si>
  <si>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</si>
  <si>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</si>
  <si>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</si>
  <si>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</si>
  <si>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</si>
  <si>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</si>
  <si>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</si>
  <si>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</si>
  <si>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</si>
  <si>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</si>
  <si>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</si>
  <si>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</si>
  <si>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</si>
  <si>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</si>
  <si>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</si>
  <si>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</si>
  <si>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</si>
  <si>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</si>
  <si>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</si>
  <si>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</si>
  <si>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</si>
  <si>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</si>
  <si>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</si>
  <si>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</si>
  <si>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</si>
  <si>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</si>
  <si>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</si>
  <si>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</si>
  <si>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</si>
  <si>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</si>
  <si>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</si>
  <si>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</si>
  <si>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</si>
  <si>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</si>
  <si>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</si>
  <si>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</si>
  <si>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</si>
  <si>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</si>
  <si>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</si>
  <si>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</si>
  <si>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</si>
  <si>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</si>
  <si>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</si>
  <si>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</si>
  <si>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</si>
  <si>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</si>
  <si>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</si>
  <si>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</si>
  <si>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</si>
  <si>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</si>
  <si>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</si>
  <si>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</si>
  <si>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</si>
  <si>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</si>
  <si>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</si>
  <si>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</si>
  <si>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</si>
  <si>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</si>
  <si>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</si>
  <si>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</si>
  <si>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</si>
  <si>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</si>
  <si>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</si>
  <si>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</si>
  <si>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</si>
  <si>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</si>
  <si>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</si>
  <si>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</si>
  <si>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</si>
  <si>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</si>
  <si>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</si>
  <si>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</si>
  <si>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</si>
  <si>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</si>
  <si>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</si>
  <si>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</si>
  <si>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</si>
  <si>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</si>
  <si>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</si>
  <si>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</si>
  <si>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</si>
  <si>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</si>
  <si>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</si>
  <si>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</si>
  <si>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</si>
  <si>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</si>
  <si>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</si>
  <si>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</si>
  <si>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</si>
  <si>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</si>
  <si>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</si>
  <si>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</si>
  <si>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</si>
  <si>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</si>
  <si>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</si>
  <si>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</si>
  <si>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</si>
  <si>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</si>
  <si>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</si>
  <si>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</si>
  <si>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</si>
  <si>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</si>
  <si>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</si>
  <si>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</si>
  <si>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</si>
  <si>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</si>
  <si>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</si>
  <si>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</si>
  <si>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</si>
  <si>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</si>
  <si>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</si>
  <si>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</si>
  <si>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</si>
  <si>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</si>
  <si>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</si>
  <si>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</si>
  <si>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</si>
  <si>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</si>
  <si>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</si>
  <si>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</si>
  <si>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</si>
  <si>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</si>
  <si>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</si>
  <si>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</si>
  <si>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</si>
  <si>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</si>
  <si>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</si>
  <si>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</si>
  <si>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</si>
  <si>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</si>
  <si>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</si>
  <si>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</si>
  <si>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</si>
  <si>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</si>
  <si>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</si>
  <si>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</si>
  <si>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</si>
  <si>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</si>
  <si>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</si>
  <si>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</si>
  <si>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</si>
  <si>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</si>
  <si>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</si>
  <si>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</si>
  <si>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</si>
  <si>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</si>
  <si>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</si>
  <si>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</si>
  <si>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</si>
  <si>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</si>
  <si>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</si>
  <si>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</si>
  <si>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</si>
  <si>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</si>
  <si>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</si>
  <si>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</si>
  <si>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</si>
  <si>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</si>
  <si>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</si>
  <si>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</si>
  <si>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</si>
  <si>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</si>
  <si>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</si>
  <si>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</si>
  <si>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</si>
  <si>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</si>
  <si>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</si>
  <si>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</si>
  <si>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</si>
  <si>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</si>
  <si>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</si>
  <si>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</si>
  <si>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</si>
  <si>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</si>
  <si>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</si>
  <si>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</si>
  <si>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</si>
  <si>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</si>
  <si>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</si>
  <si>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</si>
  <si>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</si>
  <si>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</si>
  <si>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</si>
  <si>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</si>
  <si>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</si>
  <si>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</si>
  <si>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</si>
  <si>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</si>
  <si>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</si>
  <si>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</si>
  <si>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</si>
  <si>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</si>
  <si>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</si>
  <si>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</si>
  <si>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</si>
  <si>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</si>
  <si>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</si>
  <si>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</si>
  <si>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</si>
  <si>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</si>
  <si>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</si>
  <si>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</si>
  <si>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</si>
  <si>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</si>
  <si>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</si>
  <si>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</si>
  <si>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</si>
  <si>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</si>
  <si>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</si>
  <si>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</si>
  <si>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</si>
  <si>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</si>
  <si>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</si>
  <si>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</si>
  <si>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</si>
  <si>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</si>
  <si>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</si>
  <si>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</si>
  <si>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</si>
  <si>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</si>
  <si>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</si>
  <si>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</si>
  <si>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</si>
  <si>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</si>
  <si>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</si>
  <si>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</si>
  <si>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</si>
  <si>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</si>
  <si>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</si>
  <si>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</si>
  <si>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</si>
  <si>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</si>
  <si>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</si>
  <si>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</si>
  <si>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</si>
  <si>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</si>
  <si>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</si>
  <si>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</si>
  <si>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</si>
  <si>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</si>
  <si>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</si>
  <si>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</si>
  <si>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</si>
  <si>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</si>
  <si>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</si>
  <si>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</si>
  <si>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</si>
  <si>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</si>
  <si>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</si>
  <si>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</si>
  <si>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</si>
  <si>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</si>
  <si>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</si>
  <si>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</si>
  <si>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</si>
  <si>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</si>
  <si>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</si>
  <si>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</si>
  <si>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</si>
  <si>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</si>
  <si>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</si>
  <si>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</si>
  <si>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</si>
  <si>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</si>
  <si>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</si>
  <si>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</si>
  <si>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</si>
  <si>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</si>
  <si>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</si>
  <si>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</si>
  <si>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</si>
  <si>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</si>
  <si>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</si>
  <si>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</si>
  <si>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</si>
  <si>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</si>
  <si>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</si>
  <si>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</si>
  <si>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</si>
  <si>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</si>
  <si>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</si>
  <si>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</si>
  <si>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</si>
  <si>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</si>
  <si>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</si>
  <si>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</si>
  <si>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</si>
  <si>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</si>
  <si>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</si>
  <si>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</si>
  <si>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</si>
  <si>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</si>
  <si>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</si>
  <si>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</si>
  <si>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</si>
  <si>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</si>
  <si>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</si>
  <si>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</si>
  <si>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</si>
  <si>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</si>
  <si>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</si>
  <si>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</si>
  <si>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</si>
  <si>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</si>
  <si>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</si>
  <si>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</si>
  <si>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</si>
  <si>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</si>
  <si>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</si>
  <si>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</si>
  <si>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</si>
  <si>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</si>
  <si>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</si>
  <si>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</si>
  <si>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</si>
  <si>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</si>
  <si>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</si>
  <si>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</si>
  <si>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</si>
  <si>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</si>
  <si>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</si>
  <si>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</si>
  <si>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</si>
  <si>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</si>
  <si>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</si>
  <si>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</si>
  <si>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</si>
  <si>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</si>
  <si>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</si>
  <si>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</si>
  <si>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</si>
  <si>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</si>
  <si>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</si>
  <si>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</si>
  <si>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</si>
  <si>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</si>
  <si>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</si>
  <si>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</si>
  <si>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</si>
  <si>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</si>
  <si>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</si>
  <si>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</si>
  <si>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</si>
  <si>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</si>
  <si>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</si>
  <si>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</si>
  <si>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</si>
  <si>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</si>
  <si>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</si>
  <si>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</si>
  <si>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</si>
  <si>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</si>
  <si>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</si>
  <si>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</si>
  <si>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</si>
  <si>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</si>
  <si>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</si>
  <si>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</si>
  <si>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</si>
  <si>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</si>
  <si>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</si>
  <si>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</si>
  <si>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</si>
  <si>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</si>
  <si>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</si>
  <si>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</si>
  <si>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</si>
  <si>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</si>
  <si>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</si>
  <si>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</si>
  <si>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</si>
  <si>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</si>
  <si>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</si>
  <si>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</si>
  <si>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</si>
  <si>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</si>
  <si>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</si>
  <si>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</si>
  <si>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</si>
  <si>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</si>
  <si>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</si>
  <si>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</si>
  <si>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</si>
  <si>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</si>
  <si>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</si>
  <si>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</si>
  <si>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</si>
  <si>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</si>
  <si>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</si>
  <si>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</si>
  <si>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</si>
  <si>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</si>
  <si>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</si>
  <si>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</si>
  <si>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</si>
  <si>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</si>
  <si>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</si>
  <si>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</si>
  <si>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</si>
  <si>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</si>
  <si>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</si>
  <si>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</si>
  <si>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</si>
  <si>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</si>
  <si>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</si>
  <si>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</si>
  <si>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</si>
  <si>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</si>
  <si>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</si>
  <si>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</si>
  <si>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</si>
  <si>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</si>
  <si>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</si>
  <si>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</si>
  <si>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</si>
  <si>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</si>
  <si>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</si>
  <si>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</si>
  <si>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</si>
  <si>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</si>
  <si>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</si>
  <si>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</si>
  <si>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</si>
  <si>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</si>
  <si>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</si>
  <si>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</si>
  <si>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</si>
  <si>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</si>
  <si>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</si>
  <si>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</si>
  <si>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</si>
  <si>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</si>
  <si>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</si>
  <si>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</si>
  <si>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</si>
  <si>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</si>
  <si>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</si>
  <si>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</si>
  <si>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</si>
  <si>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</si>
  <si>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</si>
  <si>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</si>
  <si>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</si>
  <si>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</si>
  <si>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</si>
  <si>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</si>
  <si>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</si>
  <si>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</si>
  <si>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</si>
  <si>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</si>
  <si>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</si>
  <si>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</si>
  <si>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</si>
  <si>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</si>
  <si>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</si>
  <si>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</si>
  <si>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</si>
  <si>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</si>
  <si>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</si>
  <si>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</si>
  <si>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</si>
  <si>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</si>
  <si>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</si>
  <si>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</si>
  <si>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</si>
  <si>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</si>
  <si>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</si>
  <si>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</si>
  <si>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</si>
  <si>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</si>
  <si>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</si>
  <si>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</si>
  <si>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</si>
  <si>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</si>
  <si>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</si>
  <si>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</si>
  <si>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</si>
  <si>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</si>
  <si>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</si>
  <si>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</si>
  <si>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</si>
  <si>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</si>
  <si>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</si>
  <si>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</si>
  <si>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</si>
  <si>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</si>
  <si>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</si>
  <si>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</si>
  <si>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</si>
  <si>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</si>
  <si>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</si>
  <si>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</si>
  <si>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</si>
  <si>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</si>
  <si>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</si>
  <si>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</si>
  <si>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</si>
  <si>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</si>
  <si>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</si>
  <si>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</si>
  <si>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</si>
  <si>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</si>
  <si>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</si>
  <si>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</si>
  <si>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</si>
  <si>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</si>
  <si>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</si>
  <si>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</si>
  <si>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</si>
  <si>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</si>
  <si>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</si>
  <si>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</si>
  <si>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</si>
  <si>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</si>
  <si>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</si>
  <si>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</si>
  <si>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</si>
  <si>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</si>
  <si>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</si>
  <si>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</si>
  <si>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</si>
  <si>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</si>
  <si>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</si>
  <si>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</si>
  <si>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</si>
  <si>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</si>
  <si>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</si>
  <si>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</si>
  <si>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</si>
  <si>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</si>
  <si>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</si>
  <si>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</si>
  <si>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</si>
  <si>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</si>
  <si>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</si>
  <si>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</si>
  <si>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</si>
  <si>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</si>
  <si>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</si>
  <si>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</si>
  <si>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</si>
  <si>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</si>
  <si>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</si>
  <si>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</si>
  <si>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</si>
  <si>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</si>
  <si>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</si>
  <si>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</si>
  <si>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</si>
  <si>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</si>
  <si>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</si>
  <si>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</si>
  <si>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</si>
  <si>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</si>
  <si>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</si>
  <si>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</si>
  <si>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</si>
  <si>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</si>
  <si>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</si>
  <si>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</si>
  <si>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</si>
  <si>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</si>
  <si>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</si>
  <si>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</si>
  <si>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</si>
  <si>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</si>
  <si>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</si>
  <si>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</si>
  <si>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</si>
  <si>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</si>
  <si>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</si>
  <si>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</si>
  <si>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</si>
  <si>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</si>
  <si>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</si>
  <si>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</si>
  <si>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</si>
  <si>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</si>
  <si>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</si>
  <si>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</si>
  <si>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</si>
  <si>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</si>
  <si>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</si>
  <si>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</si>
  <si>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</si>
  <si>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</si>
  <si>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</si>
  <si>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</si>
  <si>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</si>
  <si>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</si>
  <si>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</si>
  <si>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</si>
  <si>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</si>
  <si>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</si>
  <si>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</si>
  <si>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</si>
  <si>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</si>
  <si>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</si>
  <si>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</si>
  <si>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</si>
  <si>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</si>
  <si>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</si>
  <si>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</si>
  <si>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</si>
  <si>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</si>
  <si>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</si>
  <si>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</si>
  <si>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</si>
  <si>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</si>
  <si>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</si>
  <si>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</si>
  <si>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</si>
  <si>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</si>
  <si>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</si>
  <si>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</si>
  <si>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</si>
  <si>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</si>
  <si>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</si>
  <si>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</si>
  <si>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</si>
  <si>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</si>
  <si>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</si>
  <si>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</si>
  <si>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</si>
  <si>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</si>
  <si>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</si>
  <si>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</si>
  <si>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</si>
  <si>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</si>
  <si>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</si>
  <si>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</si>
  <si>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</si>
  <si>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</si>
  <si>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</si>
  <si>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</si>
  <si>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</si>
  <si>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</si>
  <si>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</si>
  <si>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</si>
  <si>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</si>
  <si>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</si>
  <si>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</si>
  <si>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</si>
  <si>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</si>
  <si>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</si>
  <si>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</si>
  <si>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</si>
  <si>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</si>
  <si>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</si>
  <si>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</si>
  <si>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</si>
  <si>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</si>
  <si>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</si>
  <si>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</si>
  <si>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</si>
  <si>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</si>
  <si>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</si>
  <si>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</si>
  <si>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</si>
  <si>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</si>
  <si>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</si>
  <si>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</si>
  <si>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</si>
  <si>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</si>
  <si>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</si>
  <si>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</si>
  <si>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</si>
  <si>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</si>
  <si>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</si>
  <si>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</si>
  <si>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</si>
  <si>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</si>
  <si>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</si>
  <si>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</si>
  <si>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</si>
  <si>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</si>
  <si>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</si>
  <si>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</si>
  <si>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</si>
  <si>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</si>
  <si>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</si>
  <si>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</si>
  <si>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</si>
  <si>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</si>
  <si>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</si>
  <si>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</si>
  <si>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</si>
  <si>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</si>
  <si>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</si>
  <si>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</si>
  <si>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</si>
  <si>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</si>
  <si>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</si>
  <si>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</si>
  <si>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</si>
  <si>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</si>
  <si>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</si>
  <si>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</si>
  <si>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</si>
  <si>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</si>
  <si>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</si>
  <si>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</si>
  <si>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</si>
  <si>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</si>
  <si>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</si>
  <si>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</si>
  <si>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</si>
  <si>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</si>
  <si>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</si>
  <si>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</si>
  <si>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</si>
  <si>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</si>
  <si>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</si>
  <si>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</si>
  <si>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</si>
  <si>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</si>
  <si>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</si>
  <si>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</si>
  <si>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</si>
  <si>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</si>
  <si>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</si>
  <si>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</si>
  <si>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</si>
  <si>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</si>
  <si>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</si>
  <si>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</si>
  <si>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</si>
  <si>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</si>
  <si>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</si>
  <si>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</si>
  <si>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</si>
  <si>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</si>
  <si>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</si>
  <si>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</si>
  <si>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</si>
  <si>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</si>
  <si>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</si>
  <si>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</si>
  <si>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</si>
  <si>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</si>
  <si>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</si>
  <si>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</si>
  <si>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</si>
  <si>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</si>
  <si>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</si>
  <si>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</si>
  <si>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</si>
  <si>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</si>
  <si>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</si>
  <si>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</si>
  <si>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</si>
  <si>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</si>
  <si>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</si>
  <si>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</si>
  <si>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</si>
  <si>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</si>
  <si>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</si>
  <si>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</si>
  <si>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</si>
  <si>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</si>
  <si>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</si>
  <si>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</si>
  <si>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</si>
  <si>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</si>
  <si>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</si>
  <si>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</si>
  <si>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</si>
  <si>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</si>
  <si>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</si>
  <si>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</si>
  <si>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</si>
  <si>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</si>
  <si>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</si>
  <si>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</si>
  <si>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</si>
  <si>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</si>
  <si>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</si>
  <si>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</si>
  <si>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</si>
  <si>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</si>
  <si>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</si>
  <si>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</si>
  <si>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</si>
  <si>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</si>
  <si>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</si>
  <si>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</si>
  <si>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</si>
  <si>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</si>
  <si>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</si>
  <si>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</si>
  <si>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</si>
  <si>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</si>
  <si>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</si>
  <si>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</si>
  <si>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</si>
  <si>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</si>
  <si>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</si>
  <si>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</si>
  <si>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</si>
  <si>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</si>
  <si>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</si>
  <si>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</si>
  <si>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</si>
  <si>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</si>
  <si>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</si>
  <si>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</si>
  <si>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</si>
  <si>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</si>
  <si>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</si>
  <si>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</si>
  <si>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</si>
  <si>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</si>
  <si>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</si>
  <si>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</si>
  <si>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</si>
  <si>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</si>
  <si>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</si>
  <si>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</si>
  <si>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</si>
  <si>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</si>
  <si>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</si>
  <si>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</si>
  <si>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</si>
  <si>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</si>
  <si>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</si>
  <si>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</si>
  <si>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</si>
  <si>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</si>
  <si>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</si>
  <si>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</si>
  <si>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</si>
  <si>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</si>
  <si>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</si>
  <si>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</si>
  <si>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</si>
  <si>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</si>
  <si>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</si>
  <si>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</si>
  <si>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</si>
  <si>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</si>
  <si>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</si>
  <si>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</si>
  <si>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</si>
  <si>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</si>
  <si>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</si>
  <si>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</si>
  <si>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</si>
  <si>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</si>
  <si>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</si>
  <si>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</si>
  <si>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</si>
  <si>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</si>
  <si>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</si>
  <si>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</si>
  <si>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</si>
  <si>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</si>
  <si>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</si>
  <si>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</si>
  <si>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</si>
  <si>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</si>
  <si>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</si>
  <si>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</si>
  <si>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</si>
  <si>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</si>
  <si>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</si>
  <si>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</si>
  <si>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</si>
  <si>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</si>
  <si>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</si>
  <si>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</si>
  <si>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</si>
  <si>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</si>
  <si>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</si>
  <si>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</si>
  <si>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</si>
  <si>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</si>
  <si>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</si>
  <si>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</si>
  <si>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</si>
  <si>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</si>
  <si>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</si>
  <si>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</si>
  <si>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</si>
  <si>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</si>
  <si>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</si>
  <si>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</si>
  <si>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</si>
  <si>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</si>
  <si>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</si>
  <si>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</si>
  <si>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</si>
  <si>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</si>
  <si>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</si>
  <si>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</si>
  <si>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</si>
  <si>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</si>
  <si>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</si>
  <si>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</si>
  <si>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</si>
  <si>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</si>
  <si>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</si>
  <si>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</si>
  <si>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</si>
  <si>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</si>
  <si>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</si>
  <si>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</si>
  <si>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</si>
  <si>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</si>
  <si>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</si>
  <si>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</si>
  <si>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</si>
  <si>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</si>
  <si>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</si>
  <si>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</si>
  <si>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</si>
  <si>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</si>
  <si>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</si>
  <si>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</si>
  <si>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</si>
  <si>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</si>
  <si>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</si>
  <si>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</si>
  <si>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</si>
  <si>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</si>
  <si>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</si>
  <si>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</si>
  <si>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</si>
  <si>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</si>
  <si>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</si>
  <si>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</si>
  <si>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</si>
  <si>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</si>
  <si>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</si>
  <si>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</si>
  <si>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</si>
  <si>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</si>
  <si>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</si>
  <si>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</si>
  <si>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</si>
  <si>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</si>
  <si>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</si>
  <si>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</si>
  <si>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</si>
  <si>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</si>
  <si>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</si>
  <si>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</si>
  <si>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</si>
  <si>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</si>
  <si>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</si>
  <si>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</si>
  <si>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</si>
  <si>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</si>
  <si>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</si>
  <si>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</si>
  <si>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</si>
  <si>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</si>
  <si>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</si>
  <si>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</si>
  <si>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</si>
  <si>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</si>
  <si>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</si>
  <si>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</si>
  <si>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</si>
  <si>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</si>
  <si>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</si>
  <si>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</si>
  <si>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</si>
  <si>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</si>
  <si>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</si>
  <si>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</si>
  <si>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</si>
  <si>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</si>
  <si>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</si>
  <si>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</si>
  <si>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</si>
  <si>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</si>
  <si>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</si>
  <si>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</si>
  <si>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</si>
  <si>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</si>
  <si>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</si>
  <si>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</si>
  <si>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</si>
  <si>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</si>
  <si>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</si>
  <si>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</si>
  <si>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</si>
  <si>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</si>
  <si>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</si>
  <si>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</si>
  <si>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</si>
  <si>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</si>
  <si>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</si>
  <si>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</si>
  <si>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</si>
  <si>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</si>
  <si>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</si>
  <si>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</si>
  <si>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</si>
  <si>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</si>
  <si>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</si>
  <si>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</si>
  <si>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</si>
  <si>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</si>
  <si>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</si>
  <si>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</si>
  <si>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</si>
  <si>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</si>
  <si>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</si>
  <si>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</si>
  <si>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</si>
  <si>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</si>
  <si>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</si>
  <si>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</si>
  <si>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</si>
  <si>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</si>
  <si>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</si>
  <si>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</si>
  <si>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</si>
  <si>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</si>
  <si>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</si>
  <si>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</si>
  <si>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</si>
  <si>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</si>
  <si>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</si>
  <si>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</si>
  <si>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</si>
  <si>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</si>
  <si>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</si>
  <si>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</si>
  <si>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</si>
  <si>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</si>
  <si>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</si>
  <si>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</si>
  <si>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</si>
  <si>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</si>
  <si>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</si>
  <si>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</si>
  <si>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</si>
  <si>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</si>
  <si>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</si>
  <si>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</si>
  <si>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</si>
  <si>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</si>
  <si>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</si>
  <si>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</si>
  <si>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</si>
  <si>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</si>
  <si>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</si>
  <si>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</si>
  <si>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</si>
  <si>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</si>
  <si>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</si>
  <si>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</si>
  <si>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</si>
  <si>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</si>
  <si>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</si>
  <si>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</si>
  <si>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</si>
  <si>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</si>
  <si>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</si>
  <si>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</si>
  <si>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</si>
  <si>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</si>
  <si>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</si>
  <si>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</si>
  <si>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</si>
  <si>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</si>
  <si>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</si>
  <si>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</si>
  <si>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</si>
  <si>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</si>
  <si>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</si>
  <si>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</si>
  <si>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</si>
  <si>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</si>
  <si>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</si>
  <si>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</si>
  <si>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</si>
  <si>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</si>
  <si>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</si>
  <si>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</si>
  <si>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</si>
  <si>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</si>
  <si>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</si>
  <si>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</si>
  <si>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</si>
  <si>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</si>
  <si>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</si>
  <si>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</si>
  <si>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</si>
  <si>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</si>
  <si>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</si>
  <si>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</si>
  <si>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</si>
  <si>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</si>
  <si>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</si>
  <si>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</si>
  <si>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</si>
  <si>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</si>
  <si>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</si>
  <si>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</si>
  <si>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</si>
  <si>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</si>
  <si>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</si>
  <si>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</si>
  <si>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</si>
  <si>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</si>
  <si>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</si>
  <si>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</si>
  <si>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</si>
  <si>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</si>
  <si>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</si>
  <si>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</si>
  <si>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</si>
  <si>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</si>
  <si>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</si>
  <si>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</si>
  <si>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</si>
  <si>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</si>
  <si>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</si>
  <si>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</si>
  <si>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</si>
  <si>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</si>
  <si>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</si>
  <si>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</si>
  <si>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</si>
  <si>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</si>
  <si>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</si>
  <si>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</si>
  <si>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</si>
  <si>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</si>
  <si>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</si>
  <si>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</si>
  <si>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</si>
  <si>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</si>
  <si>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</si>
  <si>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</si>
  <si>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</si>
  <si>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</si>
  <si>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</si>
  <si>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</si>
  <si>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</si>
  <si>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</si>
  <si>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</si>
  <si>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</si>
  <si>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</si>
  <si>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</si>
  <si>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</si>
  <si>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</si>
  <si>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</si>
  <si>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</si>
  <si>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</si>
  <si>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</si>
  <si>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</si>
  <si>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</si>
  <si>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</si>
  <si>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</si>
  <si>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</si>
  <si>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</si>
  <si>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</si>
  <si>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</si>
  <si>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</si>
  <si>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</si>
  <si>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</si>
  <si>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</si>
  <si>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</si>
  <si>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</si>
  <si>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</si>
  <si>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</si>
  <si>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</si>
  <si>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</si>
  <si>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</si>
  <si>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</si>
  <si>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</si>
  <si>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</si>
  <si>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</si>
  <si>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</si>
  <si>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</si>
  <si>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</si>
  <si>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</si>
  <si>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</si>
  <si>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</si>
  <si>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</si>
  <si>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</si>
  <si>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PCM-20251203-00000265</t>
  </si>
  <si>
    <t xml:space="preserve">2025-12-03 04:47:54
</t>
  </si>
  <si>
    <t xml:space="preserve">2025-12-03 02:47:54
</t>
  </si>
  <si>
    <t>Team at site</t>
  </si>
  <si>
    <t>PCM-20251203-00000288</t>
  </si>
  <si>
    <t>ETA 80 min</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</si>
  <si>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</si>
  <si>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</si>
  <si>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</si>
  <si>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</si>
  <si>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</si>
  <si>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</si>
  <si>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</si>
  <si>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</si>
  <si>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</si>
  <si>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</si>
  <si>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</si>
  <si>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</si>
  <si>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</si>
  <si>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</si>
  <si>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</si>
  <si>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PCM-20251203-00000266</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</si>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</sst>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4" totalsRowShown="0" headerRowDxfId="155" dataDxfId="154" headerRowBorderDxfId="152" tableBorderDxfId="153" totalsRowBorderDxfId="151">
  <autoFilter ref="A1:CJ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6" totalsRowShown="0" headerRowDxfId="13" tableBorderDxfId="12">
  <autoFilter ref="A1:L45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331.21210405092279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0.37745127314701676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45994.160529976849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45994.160529976849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45994.160529976849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45994.160529976849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45994.160529976849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45994.160529976849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45994.160529976849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45994.160529976849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45994.160529976849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45994.160529976849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45994.160529976849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45994.160529976849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45994.160529976849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45994.160529976849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45994.160529976849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45994.160529976849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45994.160529976849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45994.160529976849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45994.160529976849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45994.160529976849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45994.160529976849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45994.160529976849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45994.160529976849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45994.160529976849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45994.160529976849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45994.160529976849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45994.160529976849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45994.160529976849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45994.160529976849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45994.160529976849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45994.160529976849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45994.160529976849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45994.160529976849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45994.160529976849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45994.160529976849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45994.160529976849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45994.160529976849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45994.160529976849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45994.160529976849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45994.160529976849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45994.160529976849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45994.160529976849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45994.160529976849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45994.160529976849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45994.160529976849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45994.160529976849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45994.160529976849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45994.160529976849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45994.160529976849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45994.160529976849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45994.160529976849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45994.160529976849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45994.160529976849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45994.160529976849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45994.160529976849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45994.160529976849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45994.160529976849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45994.160529976849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45994.160529976849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45994.160529976849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45994.160529976849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45994.160529976849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45994.160529976849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45994.160529976849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45994.160529976849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45994.160529976849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45994.160529976849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45994.160529976849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45994.160529976849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45994.160529976849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45994.160529976849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45994.160529976849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45994.160529976849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45994.160529976849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45994.160529976849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45994.160529976849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45994.160529976849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45994.160529976849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45994.160529976849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45994.160529976849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45994.160529976849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45994.160529976849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45994.160529976849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45994.160529976849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45994.160529976849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45994.160529976849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45994.160529976849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45994.160529976849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45994.160529976849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45994.160529976849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45994.160529976849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45994.160529976849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45994.160529976849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45994.160529976849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45994.160529976849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45994.160529976849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45994.160529976849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45994.160529976849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45994.160529976849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45994.160529976849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45994.160529976849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45994.160529976849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45994.160529976849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45994.160529976849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45994.160529976849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45994.160529976849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45994.160529976849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45994.160529976849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45994.160529976849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45994.160529976849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45994.160529976849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45994.160529976849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45994.160529976849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45994.160529976849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45994.160529976849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45994.160529976849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45994.160529976849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45994.160529976849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45994.160529976849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45994.160529976849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45994.160529976849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45994.160529976849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45994.160529976849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45994.160529976849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45994.160529976849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45994.160529976849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45994.160529976849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45994.160529976849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45994.160529976849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45994.160529976849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45994.160529976849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45994.160529976849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45994.160529976849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45994.160529976849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45994.160529976849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45994.160529976849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45994.160529976849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45994.160529976849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45994.160529976849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45994.160529976849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45994.160529976849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45994.160529976849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45994.160529976849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45994.160529976849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45994.160529976849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45994.160529976849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45994.160529976849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45994.160529976849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45994.160529976849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45994.160529976849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45994.160529976849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45994.160529976849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45994.160529976849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45994.160529976849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45994.160529976849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45994.160529976849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45994.160529976849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45994.160529976849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45994.160529976849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45994.160529976849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45994.160529976849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45994.160529976849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45994.160529976849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45994.160529976849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45994.160529976849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45994.160529976849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45994.160529976849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45994.160529976849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45994.160529976849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45994.160529976849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45994.160529976849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45994.160529976849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45994.160529976849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45994.160529976849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45994.160529976849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45994.160529976849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45994.160529976849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45994.160529976849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45994.160529976849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45994.160529976849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45994.160529976849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45994.160529976849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45994.160529976849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45994.160529976849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45994.160529976849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45994.160529976849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45994.160529976849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45994.160529976849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45994.160529976849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45994.160529976849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45994.160529976849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45994.160529976849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45994.160529976849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45994.160529976849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45994.160529976849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45994.160529976849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45994.160529976849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45994.160529976849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45994.160529976849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45994.160529976849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45994.160529976849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45994.160529976849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45994.160529976849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45994.160529976849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45994.160529976849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45994.160529976849</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4"/>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169.16069201388746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9.7731109953674604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0.19606238425330957</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26027</v>
      </c>
      <c r="E6" s="81" t="s">
        <v>39106</v>
      </c>
      <c r="F6" s="71" t="s">
        <v>39197</v>
      </c>
      <c r="G6" s="101"/>
      <c r="H6" s="71" t="s">
        <v>39198</v>
      </c>
      <c r="I6" s="18" t="str">
        <f>IFERROR(VLOOKUP(D6,DB!A:F,6,0),"")</f>
        <v>Generator-SG</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39200</v>
      </c>
      <c r="B7" s="18" t="str">
        <f>IFERROR(VLOOKUP(D7,DB!A:K,11,0),"")</f>
        <v>R2</v>
      </c>
      <c r="C7" s="18">
        <v>5</v>
      </c>
      <c r="D7" s="18" t="s">
        <v>25531</v>
      </c>
      <c r="E7" s="81" t="s">
        <v>39187</v>
      </c>
      <c r="F7" s="100">
        <v>45994.186064814814</v>
      </c>
      <c r="G7" s="101">
        <f ca="1">IFERROR(NOW()-F7,"-")</f>
        <v>-2.5534837965096813E-2</v>
      </c>
      <c r="H7" s="100">
        <v>45994.180509259262</v>
      </c>
      <c r="I7" s="18" t="str">
        <f>IFERROR(VLOOKUP(D7,DB!A:F,6,0),"")</f>
        <v>Generator-SG</v>
      </c>
      <c r="J7" s="18" t="str">
        <f>IFERROR(VLOOKUP(D7,DB!A:G,7,0),"")</f>
        <v>Good+Vandalized</v>
      </c>
      <c r="K7" s="19" t="s">
        <v>39201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45994.160529976849</v>
      </c>
      <c r="H8" s="7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45994.160529976849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45994.160529976849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45994.160529976849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45994.160529976849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45994.160529976849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45994.160529976849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45994.160529976849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45994.160529976849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45994.160529976849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45994.160529976849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45994.160529976849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45994.160529976849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45994.160529976849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45994.160529976849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45994.160529976849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45994.160529976849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45994.160529976849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45994.160529976849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45994.160529976849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45994.160529976849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45994.160529976849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45994.160529976849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45994.160529976849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45994.160529976849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45994.160529976849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45994.160529976849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45994.160529976849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45994.160529976849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45994.160529976849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45994.160529976849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45994.160529976849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45994.160529976849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45994.160529976849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45994.160529976849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45994.160529976849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45994.160529976849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sheetData>
  <dataValidations count="2">
    <dataValidation allowBlank="1" showInputMessage="1" showErrorMessage="1" sqref="E1" xr:uid="{4D935161-CDD3-4592-B877-3FB59C99E142}"/>
    <dataValidation type="list" allowBlank="1" showInputMessage="1" showErrorMessage="1" sqref="E3:E6 E8:E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45994.160529976849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45994.160529976849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45994.160529976849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45994.160529976849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45994.160529976849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45994.160529976849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45994.160529976849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45994.160529976849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45994.160529976849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45994.160529976849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45994.160529976849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45994.160529976849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45994.160529976849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45994.160529976849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45994.160529976849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45994.160529976849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45994.160529976849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45994.160529976849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45994.160529976849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45994.160529976849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45994.160529976849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45994.160529976849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45994.160529976849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45994.160529976849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45994.160529976849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45994.160529976849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45994.160529976849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45994.160529976849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45994.160529976849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45994.160529976849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45994.160529976849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45994.160529976849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45994.160529976849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45994.160529976849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45994.160529976849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45994.160529976849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45994.160529976849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45994.160529976849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45994.160529976849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45994.160529976849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45994.160529976849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45994.160529976849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45994.160529976849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45994.160529976849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45994.160529976849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45994.160529976849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45994.160529976849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45994.160529976849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45994.160529976849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45994.160529976849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45994.160529976849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45994.160529976849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45994.160529976849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45994.160529976849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45994.160529976849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45994.160529976849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45994.160529976849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45994.160529976849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45994.160529976849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45994.160529976849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45994.160529976849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45994.160529976849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45994.160529976849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45994.160529976849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45994.160529976849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45994.160529976849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45994.160529976849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45994.160529976849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45994.160529976849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45994.160529976849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45994.160529976849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45994.160529976849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45994.160529976849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45994.160529976849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45994.160529976849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45994.160529976849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45994.160529976849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45994.160529976849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45994.160529976849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45994.160529976849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45994.160529976849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45994.160529976849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45994.160529976849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45994.160529976849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45994.160529976849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45994.160529976849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45994.160529976849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45994.160529976849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45994.160529976849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45994.160529976849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45994.160529976849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45994.160529976849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45994.160529976849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45994.160529976849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45994.160529976849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45994.160529976849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45994.160529976849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45994.160529976849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45994.160529976849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45994.160529976849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45994.160529976849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45994.160529976849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45994.160529976849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45994.160529976849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45994.160529976849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45994.160529976849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45994.160529976849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45994.160529976849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45994.160529976849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45994.160529976849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45994.160529976849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45994.160529976849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45994.160529976849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45994.160529976849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45994.160529976849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45994.160529976849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45994.160529976849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45994.160529976849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45994.160529976849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45994.160529976849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45994.160529976849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45994.160529976849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45994.160529976849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45994.160529976849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45994.160529976849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45994.160529976849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45994.160529976849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45994.160529976849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45994.160529976849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45994.160529976849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45994.160529976849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45994.160529976849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45994.160529976849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45994.160529976849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45994.160529976849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45994.160529976849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45994.160529976849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45994.160529976849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45994.160529976849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45994.160529976849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45994.160529976849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45994.160529976849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45994.160529976849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45994.160529976849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45994.160529976849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45994.160529976849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45994.160529976849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45994.160529976849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45994.160529976849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45994.160529976849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45994.160529976849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45994.160529976849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45994.160529976849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45994.160529976849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45994.160529976849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45994.160529976849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45994.160529976849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45994.160529976849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45994.160529976849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45994.160529976849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45994.160529976849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45994.160529976849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45994.160529976849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45994.160529976849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45994.160529976849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45994.160529976849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45994.160529976849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45994.160529976849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45994.160529976849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45994.160529976849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45994.160529976849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45994.160529976849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45994.160529976849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45994.160529976849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45994.160529976849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45994.160529976849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45994.160529976849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45994.160529976849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45994.160529976849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45994.160529976849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45994.160529976849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45994.160529976849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45994.160529976849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45994.160529976849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45994.160529976849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45994.160529976849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45994.160529976849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45994.160529976849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45994.160529976849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45994.160529976849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45994.160529976849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45994.160529976849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45994.160529976849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45994.160529976849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45994.160529976849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45994.160529976849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45994.160529976849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45994.160529976849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45994.160529976849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45994.160529976849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45994.160529976849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45994.160529976849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45994.160529976849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45994.160529976849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45994.160529976849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45994.160529976849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45994.160529976849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45994.160529976849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45994.160529976849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45994.160529976849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45994.160529976849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45994.160529976849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45994.160529976849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45994.160529976849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45994.160529976849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45994.160529976849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45994.160529976849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45994.160529976849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45994.160529976849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45994.160529976849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45994.160529976849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45994.160529976849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45994.160529976849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45994.160529976849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45994.160529976849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45994.160529976849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45994.160529976849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45994.160529976849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45994.160529976849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45994.160529976849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45994.160529976849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45994.160529976849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45994.160529976849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45994.160529976849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45994.160529976849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45994.160529976849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45994.160529976849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45994.160529976849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45994.160529976849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45994.160529976849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45994.160529976849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45994.160529976849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45994.160529976849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45994.160529976849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45994.160529976849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45994.160529976849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45994.160529976849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45994.160529976849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45994.160529976849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45994.160529976849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45994.160529976849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45994.160529976849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45994.160529976849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45994.160529976849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45994.160529976849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45994.160529976849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45994.160529976849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45994.160529976849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45994.160529976849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45994.160529976849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45994.160529976849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45994.160529976849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45994.160529976849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45994.160529976849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45994.160529976849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45994.160529976849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45994.160529976849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45994.160529976849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45994.160529976849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45994.160529976849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45994.160529976849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45994.160529976849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45994.160529976849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45994.160529976849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45994.160529976849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45994.160529976849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45994.160529976849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45994.160529976849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45994.160529976849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45994.160529976849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45994.160529976849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45994.160529976849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45994.160529976849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45994.160529976849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45994.160529976849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45994.160529976849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45994.160529976849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45994.160529976849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45994.160529976849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45994.160529976849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45994.160529976849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45994.160529976849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45994.160529976849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45994.160529976849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45994.160529976849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45994.160529976849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45994.160529976849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45994.160529976849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45994.160529976849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45994.160529976849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45994.160529976849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45994.160529976849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45994.160529976849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45994.160529976849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45994.160529976849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45994.160529976849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45994.160529976849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45994.160529976849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45994.160529976849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45994.160529976849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45994.160529976849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45994.160529976849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45994.160529976849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45994.160529976849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45994.160529976849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45994.160529976849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45994.160529976849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45994.160529976849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45994.160529976849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45994.160529976849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45994.160529976849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45994.160529976849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45994.160529976849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45994.160529976849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45994.160529976849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45994.160529976849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45994.160529976849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45994.160529976849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45994.160529976849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45994.160529976849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45994.160529976849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45994.160529976849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45994.160529976849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45994.160529976849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45994.160529976849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45994.160529976849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45994.160529976849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45994.160529976849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45994.160529976849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45994.160529976849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45994.160529976849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45994.160529976849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45994.160529976849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45994.160529976849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45994.160529976849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45994.160529976849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45994.160529976849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45994.160529976849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45994.160529976849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45994.160529976849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45994.160529976849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45994.160529976849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45994.160529976849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45994.160529976849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45994.160529976849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45994.160529976849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45994.160529976849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45994.160529976849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45994.160529976849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45994.160529976849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45994.160529976849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45994.160529976849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45994.160529976849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45994.160529976849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45994.160529976849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45994.160529976849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45994.160529976849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45994.160529976849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45994.160529976849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45994.160529976849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45994.160529976849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45994.160529976849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45994.160529976849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45994.160529976849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45994.160529976849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45994.160529976849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45994.160529976849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45994.160529976849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45994.160529976849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45994.160529976849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45994.160529976849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45994.160529976849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45994.160529976849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45994.160529976849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45994.160529976849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45994.160529976849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45994.160529976849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45994.160529976849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45994.160529976849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45994.160529976849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45994.160529976849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45994.160529976849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45994.160529976849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45994.160529976849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45994.160529976849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45994.160529976849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45994.160529976849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45994.160529976849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45994.160529976849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45994.160529976849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45994.160529976849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45994.160529976849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45994.160529976849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45994.160529976849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45994.160529976849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45994.160529976849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45994.160529976849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45994.160529976849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45994.160529976849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45994.160529976849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45994.160529976849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45994.160529976849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45994.160529976849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45994.160529976849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45994.160529976849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45994.160529976849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45994.160529976849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45994.160529976849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45994.160529976849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45994.160529976849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45994.160529976849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45994.160529976849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45994.160529976849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45994.160529976849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45994.160529976849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45994.160529976849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45994.160529976849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45994.160529976849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45994.160529976849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45994.160529976849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45994.160529976849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45994.160529976849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45994.160529976849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45994.160529976849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45994.160529976849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45994.160529976849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45994.160529976849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45994.160529976849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45994.160529976849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45994.160529976849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45994.160529976849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45994.160529976849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45994.160529976849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45994.160529976849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45994.160529976849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45994.160529976849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45994.160529976849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45994.160529976849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45994.160529976849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45994.160529976849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45994.160529976849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45994.160529976849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45994.160529976849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45994.160529976849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45994.160529976849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45994.160529976849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45994.160529976849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45994.160529976849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45994.160529976849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45994.160529976849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45994.160529976849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45994.160529976849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45994.160529976849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45994.160529976849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45994.160529976849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45994.160529976849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45994.160529976849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45994.160529976849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45994.160529976849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45994.160529976849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45994.160529976849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45994.160529976849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45994.160529976849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45994.160529976849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45994.160529976849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45994.160529976849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45994.160529976849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45994.160529976849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45994.160529976849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45994.160529976849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45994.160529976849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45994.160529976849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45994.160529976849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45994.160529976849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45994.160529976849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45994.160529976849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45994.160529976849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45994.160529976849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45994.160529976849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45994.160529976849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45994.160529976849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45994.160529976849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45994.160529976849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45994.160529976849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45994.160529976849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45994.160529976849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45994.160529976849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45994.160529976849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45994.160529976849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45994.160529976849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45994.160529976849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45994.160529976849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45994.160529976849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45994.160529976849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45994.160529976849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45994.160529976849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45994.160529976849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45994.160529976849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45994.160529976849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45994.160529976849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45994.160529976849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45994.160529976849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45994.160529976849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45994.160529976849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45994.160529976849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45994.160529976849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45994.160529976849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45994.160529976849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45994.160529976849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45994.160529976849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45994.160529976849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45994.160529976849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45994.160529976849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45994.160529976849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45994.160529976849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45994.160529976849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45994.160529976849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45994.160529976849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45994.160529976849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45994.160529976849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45994.160529976849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45994.160529976849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45994.160529976849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45994.160529976849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45994.160529976849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45994.160529976849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45994.160529976849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45994.160529976849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45994.160529976849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45994.160529976849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45994.160529976849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45994.160529976849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45994.160529976849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45994.160529976849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45994.160529976849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45994.160529976849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45994.160529976849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45994.160529976849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45994.160529976849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45994.160529976849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45994.160529976849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45994.160529976849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45994.160529976849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45994.160529976849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45994.160529976849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45994.160529976849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45994.160529976849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45994.160529976849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45994.160529976849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45994.160529976849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45994.160529976849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45994.160529976849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45994.160529976849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45994.160529976849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45994.160529976849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45994.160529976849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45994.160529976849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45994.160529976849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45994.160529976849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45994.160529976849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45994.160529976849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45994.160529976849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45994.160529976849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45994.160529976849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45994.160529976849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45994.160529976849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45994.160529976849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45994.160529976849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45994.160529976849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45994.160529976849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45994.160529976849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45994.160529976849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45994.160529976849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45994.160529976849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45994.160529976849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45994.160529976849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45994.160529976849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45994.160529976849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45994.160529976849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45994.160529976849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45994.160529976849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45994.160529976849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45994.160529976849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45994.160529976849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45994.160529976849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45994.160529976849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45994.160529976849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45994.160529976849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45994.160529976849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45994.160529976849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45994.160529976849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45994.160529976849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45994.160529976849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45994.160529976849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45994.160529976849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45994.160529976849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45994.160529976849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45994.160529976849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45994.160529976849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45994.160529976849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45994.160529976849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45994.160529976849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45994.160529976849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45994.160529976849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45994.160529976849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45994.160529976849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45994.160529976849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45994.160529976849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45994.160529976849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45994.160529976849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45994.160529976849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45994.160529976849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45994.160529976849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45994.160529976849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45994.160529976849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45994.160529976849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45994.160529976849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45994.160529976849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45994.160529976849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45994.160529976849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45994.160529976849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45994.160529976849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45994.160529976849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45994.160529976849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45994.160529976849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45994.160529976849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45994.160529976849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45994.160529976849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45994.160529976849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45994.160529976849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45994.160529976849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45994.160529976849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45994.160529976849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45994.160529976849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45994.160529976849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45994.160529976849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45994.160529976849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45994.160529976849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45994.160529976849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45994.160529976849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45994.160529976849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45994.160529976849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45994.160529976849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45994.160529976849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45994.160529976849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45994.160529976849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45994.160529976849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45994.160529976849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45994.160529976849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45994.160529976849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45994.160529976849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45994.160529976849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45994.160529976849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45994.160529976849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45994.160529976849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45994.160529976849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45994.160529976849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45994.160529976849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45994.160529976849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45994.160529976849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45994.160529976849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45994.160529976849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45994.160529976849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45994.160529976849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45994.160529976849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45994.160529976849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45994.160529976849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45994.160529976849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45994.160529976849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45994.160529976849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45994.160529976849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45994.160529976849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45994.160529976849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45994.160529976849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45994.160529976849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45994.160529976849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45994.160529976849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45994.160529976849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45994.160529976849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45994.160529976849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45994.160529976849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45994.160529976849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45994.160529976849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45994.160529976849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45994.160529976849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45994.160529976849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45994.160529976849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45994.160529976849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45994.160529976849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45994.160529976849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45994.160529976849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45994.160529976849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45994.160529976849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45994.160529976849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45994.160529976849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45994.160529976849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45994.160529976849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45994.160529976849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45994.160529976849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45994.160529976849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45994.160529976849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45994.160529976849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45994.160529976849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45994.160529976849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45994.160529976849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45994.160529976849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45994.160529976849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45994.160529976849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45994.160529976849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45994.160529976849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45994.160529976849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45994.160529976849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45994.160529976849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45994.160529976849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45994.160529976849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45994.160529976849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45994.160529976849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45994.160529976849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45994.160529976849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45994.160529976849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45994.160529976849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45994.160529976849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45994.160529976849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45994.160529976849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45994.160529976849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45994.160529976849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45994.160529976849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45994.160529976849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45994.160529976849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45994.160529976849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45994.160529976849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45994.160529976849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45994.160529976849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45994.160529976849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45994.160529976849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45994.160529976849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45994.160529976849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45994.160529976849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45994.160529976849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45994.160529976849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45994.160529976849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45994.160529976849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45994.160529976849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45994.160529976849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45994.160529976849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45994.160529976849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45994.160529976849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45994.160529976849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45994.160529976849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45994.160529976849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45994.160529976849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45994.160529976849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45994.160529976849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45994.160529976849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45994.160529976849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45994.160529976849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45994.160529976849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45994.160529976849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45994.160529976849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45994.160529976849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45994.160529976849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45994.160529976849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45994.160529976849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45994.160529976849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45994.160529976849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45994.160529976849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45994.160529976849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45994.160529976849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45994.160529976849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45994.160529976849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45994.160529976849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45994.160529976849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45994.160529976849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45994.160529976849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45994.160529976849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45994.160529976849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45994.160529976849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45994.160529976849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45994.160529976849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45994.160529976849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45994.160529976849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45994.160529976849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45994.160529976849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45994.160529976849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45994.160529976849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45994.160529976849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45994.160529976849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45994.160529976849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45994.160529976849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45994.160529976849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45994.160529976849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45994.160529976849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45994.160529976849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45994.160529976849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45994.160529976849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45994.160529976849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45994.160529976849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45994.160529976849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45994.160529976849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45994.160529976849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45994.160529976849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45994.160529976849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45994.160529976849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45994.160529976849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45994.160529976849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45994.160529976849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45994.160529976849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45994.160529976849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45994.160529976849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45994.160529976849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45994.160529976849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45994.160529976849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45994.160529976849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45994.160529976849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45994.160529976849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45994.160529976849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45994.160529976849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45994.160529976849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45994.160529976849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45994.160529976849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45994.160529976849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45994.160529976849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45994.160529976849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45994.160529976849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45994.160529976849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45994.160529976849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45994.160529976849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45994.160529976849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45994.160529976849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45994.160529976849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45994.160529976849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45994.160529976849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45994.160529976849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45994.160529976849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45994.160529976849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45994.160529976849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45994.160529976849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45994.160529976849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45994.160529976849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45994.160529976849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45994.160529976849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45994.160529976849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45994.160529976849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45994.160529976849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45994.160529976849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45994.160529976849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45994.160529976849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45994.160529976849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45994.160529976849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45994.160529976849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45994.160529976849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45994.160529976849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45994.160529976849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45994.160529976849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45994.160529976849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45994.160529976849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45994.160529976849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45994.160529976849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45994.160529976849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45994.160529976849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45994.160529976849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45994.160529976849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45994.160529976849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45994.160529976849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45994.160529976849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45994.160529976849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45994.160529976849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45994.160529976849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45994.160529976849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45994.160529976849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45994.160529976849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45994.160529976849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45994.160529976849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45994.160529976849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45994.160529976849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45994.160529976849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45994.160529976849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45994.160529976849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45994.160529976849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45994.160529976849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45994.160529976849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45994.160529976849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45994.160529976849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45994.160529976849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45994.160529976849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45994.160529976849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45994.160529976849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45994.160529976849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45994.160529976849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45994.160529976849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45994.160529976849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45994.160529976849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45994.160529976849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45994.160529976849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45994.160529976849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45994.160529976849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45994.160529976849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45994.160529976849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45994.160529976849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45994.160529976849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45994.160529976849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45994.160529976849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45994.160529976849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45994.160529976849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45994.160529976849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45994.160529976849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45994.160529976849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45994.160529976849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45994.160529976849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45994.160529976849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45994.160529976849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45994.160529976849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45994.160529976849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45994.160529976849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45994.160529976849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45994.160529976849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45994.160529976849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45994.160529976849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45994.160529976849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45994.160529976849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45994.160529976849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45994.160529976849</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39202</v>
      </c>
      <c r="B2" s="88" t="str">
        <f>IFERROR(VLOOKUP(D2,DB!A:K,11,0),"")</f>
        <v>R4</v>
      </c>
      <c r="C2" s="90">
        <v>1</v>
      </c>
      <c r="D2" s="88" t="s">
        <v>35166</v>
      </c>
      <c r="E2" s="91" t="s">
        <v>39106</v>
      </c>
      <c r="F2" s="92">
        <v>45703.480717592596</v>
      </c>
      <c r="G2" s="93">
        <f ca="1">IFERROR(NOW()-F2,"")</f>
        <v>290.67981238425273</v>
      </c>
      <c r="H2" s="92">
        <v>45703.474768518521</v>
      </c>
      <c r="I2" s="92" t="str">
        <f>IFERROR(VLOOKUP(D2,DB!A:F,6,0),"")</f>
        <v>SCECO</v>
      </c>
      <c r="J2" s="92" t="str">
        <f>IFERROR(VLOOKUP(D2,DB!A:G,7,0),"")</f>
        <v>Dead</v>
      </c>
      <c r="K2" s="94" t="s">
        <v>39203</v>
      </c>
      <c r="L2" s="88" t="str">
        <f>IFERROR(VLOOKUP(D2,DB!A:I,9,0),"")</f>
        <v>Latis</v>
      </c>
    </row>
    <row r="3" spans="1:16" ht="15" customHeight="1">
      <c r="A3" s="88" t="s">
        <v>39204</v>
      </c>
      <c r="B3" s="110" t="str">
        <f>IFERROR(VLOOKUP(D3,DB!A:K,11,0),"")</f>
        <v>R4</v>
      </c>
      <c r="C3" s="90">
        <v>2</v>
      </c>
      <c r="D3" s="88" t="s">
        <v>35271</v>
      </c>
      <c r="E3" s="91" t="s">
        <v>39106</v>
      </c>
      <c r="F3" s="92">
        <v>45993.737430555557</v>
      </c>
      <c r="G3" s="93">
        <f ca="1">IFERROR(NOW()-F3,"")</f>
        <v>0.42309942129213596</v>
      </c>
      <c r="H3" s="92">
        <v>45993.737430555557</v>
      </c>
      <c r="I3" s="110" t="str">
        <f>IFERROR(VLOOKUP(D3,DB!A:F,6,0),"")</f>
        <v>Generator-SG</v>
      </c>
      <c r="J3" s="110" t="str">
        <f>IFERROR(VLOOKUP(D3,DB!A:G,7,0),"")</f>
        <v>Dead</v>
      </c>
      <c r="K3" s="94" t="s">
        <v>39205</v>
      </c>
      <c r="L3" s="88" t="str">
        <f>IFERROR(VLOOKUP(D3,DB!A:I,9,0),"")</f>
        <v>Latis</v>
      </c>
    </row>
    <row r="4" spans="1:16" ht="15" customHeight="1">
      <c r="A4" s="88" t="s">
        <v>39206</v>
      </c>
      <c r="B4" s="110" t="str">
        <f>IFERROR(VLOOKUP(D4,DB!A:K,11,0),"")</f>
        <v>R4</v>
      </c>
      <c r="C4" s="90">
        <v>2</v>
      </c>
      <c r="D4" s="88" t="s">
        <v>36353</v>
      </c>
      <c r="E4" s="91" t="s">
        <v>39106</v>
      </c>
      <c r="F4" s="92">
        <v>45690.928472222222</v>
      </c>
      <c r="G4" s="93">
        <f ca="1">IFERROR(NOW()-F4,"")</f>
        <v>303.23205775462702</v>
      </c>
      <c r="H4" s="92">
        <v>45993.892835648148</v>
      </c>
      <c r="I4" s="110" t="str">
        <f>IFERROR(VLOOKUP(D4,DB!A:F,6,0),"")</f>
        <v>Generator-SG</v>
      </c>
      <c r="J4" s="110" t="str">
        <f>IFERROR(VLOOKUP(D4,DB!A:G,7,0),"")</f>
        <v>Weak</v>
      </c>
      <c r="K4" s="94" t="s">
        <v>39205</v>
      </c>
      <c r="L4" s="88" t="str">
        <f>IFERROR(VLOOKUP(D4,DB!A:I,9,0),"")</f>
        <v>Latis</v>
      </c>
    </row>
    <row r="5" spans="1:16" ht="15" customHeight="1">
      <c r="A5" s="110" t="s">
        <v>39207</v>
      </c>
      <c r="B5" s="110" t="str">
        <f>IFERROR(VLOOKUP(D5,DB!A:K,11,0),"")</f>
        <v>R4</v>
      </c>
      <c r="C5" s="90">
        <v>1</v>
      </c>
      <c r="D5" s="88" t="s">
        <v>35680</v>
      </c>
      <c r="E5" s="91" t="s">
        <v>39106</v>
      </c>
      <c r="F5" s="92">
        <v>45993.988888888889</v>
      </c>
      <c r="G5" s="93">
        <f ca="1">IFERROR(NOW()-F5,"")</f>
        <v>0.17164108795986976</v>
      </c>
      <c r="H5" s="92">
        <v>45993.983101851853</v>
      </c>
      <c r="I5" s="110" t="str">
        <f>IFERROR(VLOOKUP(D5,DB!A:F,6,0),"")</f>
        <v>Generator-SG</v>
      </c>
      <c r="J5" s="110" t="str">
        <f>IFERROR(VLOOKUP(D5,DB!A:G,7,0),"")</f>
        <v>Good</v>
      </c>
      <c r="K5" s="94" t="s">
        <v>39208</v>
      </c>
      <c r="L5" s="88" t="str">
        <f>IFERROR(VLOOKUP(D5,DB!A:I,9,0),"")</f>
        <v>Latis</v>
      </c>
    </row>
    <row r="6" spans="1:16" ht="15" customHeight="1">
      <c r="A6" s="110"/>
      <c r="B6" s="110" t="str">
        <f>IFERROR(VLOOKUP(D6,DB!A:K,11,0),"")</f>
        <v/>
      </c>
      <c r="C6" s="90"/>
      <c r="D6" s="88"/>
      <c r="E6" s="91"/>
      <c r="F6" s="92"/>
      <c r="G6" s="93">
        <f ca="1">IFERROR(NOW()-F6,"")</f>
        <v>45994.160529976849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45994.160529976849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45994.160529976849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45994.160529976849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45994.160529976849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45994.160529976849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45994.160529976849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45994.160529976849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45994.160529976849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45994.160529976849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45994.160529976849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45994.160529976849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45994.160529976849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45994.160529976849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45994.160529976849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45994.160529976849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45994.160529976849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45994.160529976849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45994.160529976849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45994.160529976849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45994.160529976849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45994.160529976849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45994.160529976849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45994.160529976849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45994.160529976849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45994.160529976849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45994.160529976849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45994.160529976849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45994.160529976849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45994.160529976849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45994.160529976849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45994.160529976849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45994.160529976849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45994.160529976849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45994.160529976849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45994.160529976849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45994.160529976849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45994.160529976849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45994.160529976849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45994.160529976849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45994.160529976849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45994.160529976849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45994.160529976849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45994.160529976849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45994.160529976849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45994.160529976849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45994.160529976849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45994.160529976849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45994.160529976849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45994.160529976849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45994.160529976849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45994.160529976849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45994.160529976849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45994.160529976849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45994.160529976849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45994.160529976849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45994.160529976849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45994.160529976849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45994.160529976849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45994.160529976849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45994.160529976849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45994.160529976849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45994.160529976849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45994.160529976849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45994.160529976849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45994.160529976849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45994.160529976849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45994.160529976849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45994.160529976849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45994.160529976849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45994.160529976849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45994.160529976849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45994.160529976849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45994.160529976849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45994.160529976849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45994.160529976849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45994.160529976849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45994.160529976849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45994.160529976849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45994.160529976849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45994.160529976849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45994.160529976849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45994.160529976849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45994.160529976849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45994.160529976849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45994.160529976849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45994.160529976849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45994.160529976849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45994.160529976849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45994.160529976849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45994.160529976849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45994.160529976849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45994.160529976849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45994.160529976849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45994.160529976849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45994.160529976849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45994.160529976849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45994.160529976849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45994.160529976849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45994.160529976849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45994.160529976849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45994.160529976849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45994.160529976849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45994.160529976849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45994.160529976849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45994.160529976849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45994.160529976849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45994.160529976849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45994.160529976849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45994.160529976849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45994.160529976849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45994.160529976849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45994.160529976849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45994.160529976849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45994.160529976849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45994.160529976849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45994.160529976849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45994.160529976849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45994.160529976849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45994.160529976849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45994.160529976849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45994.160529976849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45994.160529976849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45994.160529976849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45994.160529976849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45994.160529976849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45994.160529976849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45994.160529976849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45994.160529976849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45994.160529976849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45994.160529976849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45994.160529976849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45994.160529976849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45994.160529976849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45994.160529976849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45994.160529976849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45994.160529976849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45994.160529976849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45994.160529976849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45994.160529976849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45994.160529976849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45994.160529976849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45994.160529976849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45994.160529976849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45994.160529976849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45994.160529976849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45994.160529976849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45994.160529976849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45994.160529976849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45994.160529976849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45994.160529976849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45994.160529976849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45994.160529976849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45994.160529976849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45994.160529976849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45994.160529976849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45994.160529976849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45994.160529976849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45994.160529976849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45994.160529976849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45994.160529976849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45994.160529976849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45994.160529976849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45994.160529976849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45994.160529976849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45994.160529976849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45994.160529976849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45994.160529976849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45994.160529976849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45994.160529976849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45994.160529976849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45994.160529976849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45994.160529976849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45994.160529976849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45994.160529976849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45994.160529976849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45994.160529976849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45994.160529976849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45994.160529976849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45994.160529976849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45994.160529976849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45994.160529976849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45994.160529976849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45994.160529976849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45994.160529976849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45994.160529976849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45994.160529976849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45994.160529976849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45994.160529976849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45994.160529976849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45994.160529976849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45994.160529976849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45994.160529976849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45994.160529976849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45994.160529976849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45994.160529976849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45994.160529976849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45994.160529976849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45994.160529976849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45994.160529976849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45994.160529976849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45994.160529976849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45994.160529976849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45994.160529976849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45994.160529976849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45994.160529976849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45994.160529976849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45994.160529976849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45994.160529976849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45994.160529976849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45994.160529976849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45994.160529976849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45994.160529976849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45994.160529976849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45994.160529976849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45994.160529976849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45994.160529976849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45994.160529976849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45994.160529976849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45994.160529976849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45994.160529976849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45994.160529976849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45994.160529976849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45994.160529976849</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102.32846979166061</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39187</v>
      </c>
      <c r="F3" s="38">
        <v>45926.188877314817</v>
      </c>
      <c r="G3" s="105">
        <f t="shared" ref="G3" ca="1" si="0">IFERROR(NOW()-F3,"")</f>
        <v>67.971652662032284</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39187</v>
      </c>
      <c r="F4" s="107">
        <v>45948.661111111112</v>
      </c>
      <c r="G4" s="108">
        <f t="shared" ref="G4" ca="1" si="1">IFERROR(NOW()-F4,"")</f>
        <v>45.499418865736516</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12.787231365735352</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37"/>
      <c r="E6" s="37"/>
      <c r="F6" s="38"/>
      <c r="G6" s="135">
        <f ca="1">IFERROR(NOW()-F6,"")</f>
        <v>45994.160529976849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45994.160529976849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45994.160529976849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45994.160529976849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45994.160529976849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45994.160529976849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45994.160529976849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45994.160529976849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45994.160529976849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45994.160529976849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45994.160529976849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45994.160529976849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45994.160529976849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45994.160529976849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45994.160529976849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45994.160529976849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45994.160529976849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45994.160529976849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45994.160529976849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45994.160529976849</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45994.160529976849</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6"/>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39217</v>
      </c>
      <c r="B2" s="119" t="str">
        <f>IFERROR(VLOOKUP(D2,DB!A:K,11,0),"")</f>
        <v>R6</v>
      </c>
      <c r="C2" s="120">
        <v>2</v>
      </c>
      <c r="D2" s="119" t="s">
        <v>34862</v>
      </c>
      <c r="E2" s="142" t="s">
        <v>39106</v>
      </c>
      <c r="F2" s="121">
        <v>45994.133032407408</v>
      </c>
      <c r="G2" s="72">
        <f ca="1">IFERROR(NOW()-F2,"-")</f>
        <v>2.749756944103865E-2</v>
      </c>
      <c r="H2" s="121">
        <v>45994.126319444447</v>
      </c>
      <c r="I2" s="119" t="str">
        <f>IFERROR(VLOOKUP(D2,DB!A:F,6,0),"")</f>
        <v>Generator-SG</v>
      </c>
      <c r="J2" s="119" t="str">
        <f>IFERROR(VLOOKUP(D2,DB!A:G,7,0),"")</f>
        <v>Dead</v>
      </c>
      <c r="K2" s="122" t="s">
        <v>39218</v>
      </c>
      <c r="L2" s="137" t="str">
        <f>IFERROR(VLOOKUP(D2,DB!A:I,9,0),"")</f>
        <v>Latis</v>
      </c>
    </row>
    <row r="3" spans="1:16382" ht="31.5" customHeight="1">
      <c r="A3" s="118"/>
      <c r="B3" s="119" t="str">
        <f>IFERROR(VLOOKUP(D3,DB!A:K,11,0),"")</f>
        <v/>
      </c>
      <c r="C3" s="120"/>
      <c r="D3" s="153"/>
      <c r="E3" s="142"/>
      <c r="F3" s="121"/>
      <c r="G3" s="72">
        <f ca="1">IFERROR(NOW()-F3,"-")</f>
        <v>45994.160529976849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45994.160529976849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45994.160529976849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45994.160529976849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45994.160529976849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45994.160529976849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45994.160529976849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45994.160529976849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45994.160529976849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45994.160529976849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45994.160529976849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45994.160529976849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45994.160529976849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45994.160529976849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45994.160529976849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45994.160529976849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45994.160529976849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45994.160529976849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45994.160529976849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45994.160529976849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45994.160529976849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45994.160529976849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45994.160529976849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45994.160529976849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45994.160529976849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45994.160529976849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45994.160529976849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45994.160529976849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45994.160529976849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45994.160529976849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45994.160529976849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45994.160529976849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45994.160529976849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45994.160529976849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45994.160529976849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45994.160529976849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45994.160529976849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45994.160529976849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45994.160529976849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45994.160529976849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45994.160529976849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45994.160529976849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45994.160529976849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45994.160529976849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45994.160529976849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45994.160529976849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45994.160529976849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45994.160529976849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45994.160529976849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45994.160529976849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45994.160529976849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45994.160529976849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45994.160529976849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45994.160529976849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45994.160529976849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45994.160529976849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45994.160529976849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45994.160529976849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45994.160529976849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45994.160529976849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45994.160529976849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45994.160529976849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45994.160529976849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45994.160529976849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45994.160529976849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45994.160529976849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45994.160529976849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45994.160529976849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45994.160529976849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45994.160529976849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45994.160529976849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45994.160529976849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45994.160529976849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45994.160529976849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45994.160529976849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45994.160529976849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45994.160529976849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45994.160529976849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45994.160529976849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45994.160529976849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45994.160529976849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45994.160529976849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45994.160529976849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45994.160529976849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45994.160529976849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45994.160529976849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45994.160529976849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45994.160529976849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45994.160529976849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45994.160529976849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45994.160529976849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45994.160529976849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45994.160529976849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45994.160529976849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45994.160529976849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45994.160529976849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45994.160529976849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45994.160529976849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45994.160529976849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45994.160529976849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45994.160529976849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45994.160529976849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45994.160529976849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45994.160529976849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45994.160529976849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45994.160529976849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45994.160529976849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45994.160529976849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45994.160529976849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45994.160529976849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45994.160529976849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45994.160529976849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45994.160529976849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45994.160529976849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45994.160529976849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45994.160529976849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45994.160529976849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45994.160529976849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45994.160529976849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45994.160529976849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45994.160529976849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45994.160529976849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45994.160529976849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45994.160529976849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45994.160529976849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45994.160529976849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45994.160529976849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45994.160529976849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45994.160529976849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45994.160529976849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45994.160529976849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45994.160529976849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45994.160529976849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45994.160529976849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45994.160529976849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45994.160529976849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45994.160529976849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45994.160529976849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45994.160529976849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45994.160529976849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45994.160529976849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45994.160529976849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45994.160529976849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45994.160529976849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45994.160529976849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45994.160529976849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45994.160529976849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45994.160529976849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45994.160529976849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45994.160529976849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45994.160529976849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45994.160529976849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45994.160529976849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45994.160529976849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45994.160529976849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45994.160529976849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45994.160529976849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45994.160529976849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45994.160529976849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45994.160529976849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45994.160529976849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45994.160529976849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45994.160529976849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45994.160529976849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45994.160529976849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45994.160529976849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45994.160529976849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45994.160529976849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45994.160529976849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45994.160529976849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45994.160529976849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45994.160529976849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45994.160529976849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45994.160529976849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45994.160529976849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45994.160529976849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45994.160529976849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45994.160529976849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45994.160529976849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45994.160529976849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45994.160529976849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45994.160529976849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45994.160529976849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45994.160529976849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45994.160529976849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45994.160529976849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45994.160529976849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45994.160529976849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45994.160529976849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45994.160529976849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45994.160529976849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45994.160529976849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45994.160529976849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45994.160529976849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45994.160529976849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45994.160529976849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45994.160529976849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45994.160529976849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45994.160529976849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45994.160529976849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45994.160529976849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45994.160529976849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45994.160529976849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45994.160529976849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45994.160529976849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45994.160529976849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45994.160529976849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45994.160529976849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45994.160529976849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45994.160529976849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45994.160529976849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45994.160529976849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45994.160529976849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45994.160529976849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45994.160529976849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45994.160529976849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45994.160529976849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45994.160529976849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45994.160529976849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45994.160529976849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45994.160529976849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45994.160529976849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45994.160529976849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45994.160529976849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45994.160529976849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45994.160529976849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45994.160529976849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45994.160529976849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45994.160529976849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45994.160529976849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45994.160529976849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45994.160529976849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45994.160529976849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45994.160529976849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45994.160529976849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45994.160529976849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45994.160529976849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45994.160529976849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45994.160529976849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45994.160529976849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45994.160529976849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45994.160529976849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45994.160529976849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45994.160529976849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45994.160529976849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45994.160529976849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45994.160529976849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45994.160529976849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45994.160529976849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45994.160529976849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45994.160529976849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45994.160529976849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45994.160529976849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45994.160529976849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45994.160529976849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45994.160529976849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45994.160529976849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45994.160529976849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45994.160529976849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45994.160529976849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45994.160529976849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45994.160529976849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45994.160529976849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45994.160529976849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45994.160529976849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45994.160529976849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45994.160529976849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45994.160529976849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45994.160529976849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45994.160529976849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45994.160529976849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45994.160529976849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45994.160529976849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45994.160529976849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45994.160529976849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45994.160529976849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45994.160529976849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45994.160529976849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45994.160529976849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45994.160529976849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45994.160529976849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45994.160529976849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45994.160529976849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45994.160529976849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45994.160529976849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45994.160529976849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45994.160529976849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45994.160529976849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45994.160529976849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45994.160529976849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45994.160529976849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45994.160529976849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45994.160529976849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45994.160529976849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45994.160529976849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45994.160529976849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45994.160529976849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45994.160529976849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45994.160529976849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45994.160529976849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45994.160529976849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45994.160529976849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45994.160529976849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45994.160529976849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45994.160529976849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45994.160529976849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45994.160529976849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45994.160529976849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45994.160529976849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45994.160529976849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45994.160529976849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45994.160529976849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45994.160529976849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45994.160529976849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45994.160529976849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45994.160529976849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45994.160529976849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45994.160529976849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45994.160529976849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45994.160529976849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45994.160529976849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45994.160529976849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45994.160529976849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45994.160529976849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45994.160529976849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45994.160529976849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45994.160529976849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45994.160529976849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45994.160529976849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45994.160529976849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45994.160529976849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45994.160529976849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45994.160529976849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45994.160529976849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45994.160529976849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45994.160529976849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45994.160529976849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45994.160529976849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45994.160529976849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45994.160529976849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45994.160529976849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45994.160529976849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45994.160529976849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45994.160529976849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45994.160529976849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45994.160529976849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45994.160529976849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45994.160529976849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45994.160529976849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45994.160529976849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45994.160529976849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45994.160529976849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45994.160529976849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45994.160529976849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45994.160529976849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45994.160529976849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45994.160529976849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45994.160529976849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45994.160529976849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45994.160529976849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45994.160529976849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45994.160529976849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45994.160529976849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45994.160529976849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45994.160529976849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45994.160529976849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45994.160529976849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45994.160529976849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45994.160529976849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45994.160529976849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45994.160529976849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45994.160529976849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45994.160529976849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45994.160529976849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45994.160529976849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45994.160529976849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45994.160529976849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45994.160529976849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45994.160529976849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45994.160529976849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45994.160529976849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45994.160529976849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45994.160529976849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45994.160529976849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45994.160529976849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45994.160529976849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45994.160529976849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45994.160529976849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45994.160529976849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45994.160529976849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45994.160529976849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45994.160529976849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45994.160529976849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45994.160529976849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45994.160529976849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45994.160529976849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45994.160529976849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45994.160529976849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45994.160529976849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45994.160529976849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45994.160529976849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45994.160529976849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45994.160529976849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45994.160529976849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45994.160529976849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45994.160529976849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45994.160529976849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45994.160529976849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45994.160529976849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45994.160529976849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45994.160529976849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45994.160529976849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45994.160529976849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45994.160529976849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45994.160529976849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45994.160529976849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45994.160529976849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45994.160529976849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45994.160529976849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45994.160529976849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45994.160529976849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45994.160529976849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45994.160529976849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45994.160529976849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45994.160529976849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45994.160529976849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45994.160529976849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45994.160529976849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45994.160529976849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45994.160529976849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45994.160529976849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45994.160529976849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45994.160529976849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45994.160529976849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45994.160529976849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45994.160529976849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45994.160529976849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45994.160529976849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45994.160529976849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45994.160529976849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45994.160529976849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45994.160529976849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45994.160529976849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45994.160529976849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45994.160529976849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45994.160529976849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45994.160529976849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45994.160529976849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45994.160529976849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45994.160529976849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45994.160529976849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45994.160529976849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45994.160529976849</v>
      </c>
      <c r="H455" s="121"/>
      <c r="I455" s="119" t="str">
        <f>IFERROR(VLOOKUP(D455,DB!A:F,6,0),"")</f>
        <v/>
      </c>
      <c r="J455" s="119" t="str">
        <f>IFERROR(VLOOKUP(D455,DB!A:G,7,0),"")</f>
        <v/>
      </c>
      <c r="K455" s="122"/>
      <c r="L455" s="137" t="str">
        <f>IFERROR(VLOOKUP(D455,DB!A:I,9,0),"")</f>
        <v/>
      </c>
    </row>
    <row r="456" spans="1:12" ht="31.5" customHeight="1">
      <c r="A456" s="143"/>
      <c r="B456" s="144" t="str">
        <f>IFERROR(VLOOKUP(D456,DB!A:K,11,0),"")</f>
        <v/>
      </c>
      <c r="C456" s="145"/>
      <c r="D456" s="144"/>
      <c r="E456" s="142"/>
      <c r="F456" s="146"/>
      <c r="G456" s="147">
        <f ca="1">IFERROR(NOW()-F456,"-")</f>
        <v>45994.160529976849</v>
      </c>
      <c r="H456" s="146"/>
      <c r="I456" s="144" t="str">
        <f>IFERROR(VLOOKUP(D456,DB!A:F,6,0),"")</f>
        <v/>
      </c>
      <c r="J456" s="144" t="str">
        <f>IFERROR(VLOOKUP(D456,DB!A:G,7,0),"")</f>
        <v/>
      </c>
      <c r="K456" s="148"/>
      <c r="L456" s="149" t="str">
        <f>IFERROR(VLOOKUP(D456,DB!A:I,9,0),"")</f>
        <v/>
      </c>
    </row>
  </sheetData>
  <dataValidations count="2">
    <dataValidation allowBlank="1" showInputMessage="1" showErrorMessage="1" sqref="E1" xr:uid="{9E1BC488-8814-4F8A-8DBE-742B3278AB71}"/>
    <dataValidation type="list" allowBlank="1" showInputMessage="1" showErrorMessage="1" sqref="E2:E4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2025-12-03T01:53:10Z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