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27" documentId="13_ncr:1_{F6CB121F-512D-4AA6-A0C1-0FB36C537598}" xr6:coauthVersionLast="47" xr6:coauthVersionMax="47" xr10:uidLastSave="{BD762D01-2325-444E-9D3B-EE3991E8015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<sst xmlns="http://schemas.openxmlformats.org/spreadsheetml/2006/main" count="180289" uniqueCount="39129">
  <si>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</si>
  <si>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</si>
  <si>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</si>
  <si>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</si>
  <si>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</si>
  <si>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</si>
  <si>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</si>
  <si>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</si>
  <si>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</si>
  <si>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</si>
  <si>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</si>
  <si>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</si>
  <si>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</si>
  <si>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</si>
  <si>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</si>
  <si>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</si>
  <si>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</si>
  <si>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</si>
  <si>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</si>
  <si>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</si>
  <si>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</si>
  <si>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</si>
  <si>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</si>
  <si>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</si>
  <si>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</si>
  <si>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</si>
  <si>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</si>
  <si>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</si>
  <si>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</si>
  <si>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</si>
  <si>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</si>
  <si>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</si>
  <si>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</si>
  <si>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</si>
  <si>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</si>
  <si>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</si>
  <si>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</si>
  <si>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</si>
  <si>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</si>
  <si>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</si>
  <si>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</si>
  <si>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</si>
  <si>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</si>
  <si>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</si>
  <si>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</si>
  <si>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</si>
  <si>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</si>
  <si>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</si>
  <si>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</si>
  <si>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</si>
  <si>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</si>
  <si>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</si>
  <si>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</si>
  <si>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</si>
  <si>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</si>
  <si>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</si>
  <si>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</si>
  <si>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</si>
  <si>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</si>
  <si>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</si>
  <si>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</si>
  <si>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</si>
  <si>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</si>
  <si>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</si>
  <si>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</si>
  <si>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</si>
  <si>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</si>
  <si>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</si>
  <si>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</si>
  <si>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</si>
  <si>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</si>
  <si>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</si>
  <si>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</si>
  <si>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</si>
  <si>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</si>
  <si>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</si>
  <si>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</si>
  <si>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</si>
  <si>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</si>
  <si>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</si>
  <si>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</si>
  <si>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</si>
  <si>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</si>
  <si>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</si>
  <si>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</si>
  <si>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</si>
  <si>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</si>
  <si>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</si>
  <si>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</si>
  <si>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</si>
  <si>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</si>
  <si>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</si>
  <si>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</si>
  <si>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</si>
  <si>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</si>
  <si>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</si>
  <si>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</si>
  <si>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</si>
  <si>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</si>
  <si>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</si>
  <si>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</si>
  <si>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</si>
  <si>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</si>
  <si>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</si>
  <si>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</si>
  <si>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</si>
  <si>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</si>
  <si>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</si>
  <si>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</si>
  <si>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</si>
  <si>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</si>
  <si>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</si>
  <si>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</si>
  <si>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</si>
  <si>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</si>
  <si>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</si>
  <si>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</si>
  <si>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</si>
  <si>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</si>
  <si>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</si>
  <si>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</si>
  <si>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</si>
  <si>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</si>
  <si>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</si>
  <si>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</si>
  <si>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</si>
  <si>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</si>
  <si>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</si>
  <si>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</si>
  <si>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</si>
  <si>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</si>
  <si>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</si>
  <si>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</si>
  <si>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</si>
  <si>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</si>
  <si>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</si>
  <si>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</si>
  <si>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</si>
  <si>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</si>
  <si>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</si>
  <si>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</si>
  <si>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</si>
  <si>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</si>
  <si>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</si>
  <si>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</si>
  <si>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</si>
  <si>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</si>
  <si>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</si>
  <si>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</si>
  <si>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</si>
  <si>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</si>
  <si>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</si>
  <si>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</si>
  <si>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</si>
  <si>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</si>
  <si>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</si>
  <si>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</si>
  <si>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</si>
  <si>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</si>
  <si>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</si>
  <si>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</si>
  <si>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</si>
  <si>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</si>
  <si>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</si>
  <si>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</si>
  <si>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</si>
  <si>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</si>
  <si>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</si>
  <si>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</si>
  <si>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</si>
  <si>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</si>
  <si>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</si>
  <si>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</si>
  <si>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</si>
  <si>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</si>
  <si>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</si>
  <si>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</si>
  <si>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</si>
  <si>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</si>
  <si>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</si>
  <si>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</si>
  <si>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</si>
  <si>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</si>
  <si>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</si>
  <si>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</si>
  <si>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</si>
  <si>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</si>
  <si>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</si>
  <si>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</si>
  <si>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</si>
  <si>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</si>
  <si>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</si>
  <si>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</si>
  <si>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</si>
  <si>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</si>
  <si>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</si>
  <si>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</si>
  <si>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</si>
  <si>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</si>
  <si>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</si>
  <si>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</si>
  <si>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</si>
  <si>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</si>
  <si>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</si>
  <si>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</si>
  <si>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</si>
  <si>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</si>
  <si>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</si>
  <si>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</si>
  <si>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</si>
  <si>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</si>
  <si>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</si>
  <si>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</si>
  <si>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</si>
  <si>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</si>
  <si>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</si>
  <si>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</si>
  <si>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</si>
  <si>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</si>
  <si>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</si>
  <si>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</si>
  <si>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</si>
  <si>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</si>
  <si>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</si>
  <si>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</si>
  <si>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</si>
  <si>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</si>
  <si>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</si>
  <si>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</si>
  <si>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</si>
  <si>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</si>
  <si>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</si>
  <si>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</si>
  <si>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</si>
  <si>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</si>
  <si>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</si>
  <si>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</si>
  <si>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</si>
  <si>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</si>
  <si>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</si>
  <si>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</si>
  <si>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</si>
  <si>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</si>
  <si>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</si>
  <si>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</si>
  <si>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</si>
  <si>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</si>
  <si>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</si>
  <si>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</si>
  <si>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</si>
  <si>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</si>
  <si>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</si>
  <si>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</si>
  <si>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</si>
  <si>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</si>
  <si>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</si>
  <si>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</si>
  <si>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</si>
  <si>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</si>
  <si>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</si>
  <si>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</si>
  <si>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</si>
  <si>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</si>
  <si>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</si>
  <si>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</si>
  <si>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</si>
  <si>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</si>
  <si>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</si>
  <si>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</si>
  <si>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</si>
  <si>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</si>
  <si>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</si>
  <si>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</si>
  <si>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</si>
  <si>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</si>
  <si>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</si>
  <si>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</si>
  <si>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</si>
  <si>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</si>
  <si>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</si>
  <si>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</si>
  <si>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</si>
  <si>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</si>
  <si>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</si>
  <si>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</si>
  <si>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</si>
  <si>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</si>
  <si>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</si>
  <si>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</si>
  <si>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</si>
  <si>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</si>
  <si>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</si>
  <si>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</si>
  <si>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</si>
  <si>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</si>
  <si>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</si>
  <si>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</si>
  <si>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</si>
  <si>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</si>
  <si>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</si>
  <si>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</si>
  <si>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</si>
  <si>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</si>
  <si>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</si>
  <si>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</si>
  <si>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</si>
  <si>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</si>
  <si>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</si>
  <si>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</si>
  <si>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</si>
  <si>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</si>
  <si>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</si>
  <si>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</si>
  <si>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</si>
  <si>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</si>
  <si>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</si>
  <si>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</si>
  <si>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</si>
  <si>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</si>
  <si>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</si>
  <si>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</si>
  <si>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</si>
  <si>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</si>
  <si>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</si>
  <si>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</si>
  <si>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</si>
  <si>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</si>
  <si>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</si>
  <si>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</si>
  <si>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</si>
  <si>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</si>
  <si>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</si>
  <si>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</si>
  <si>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</si>
  <si>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</si>
  <si>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</si>
  <si>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</si>
  <si>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</si>
  <si>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</si>
  <si>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</si>
  <si>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</si>
  <si>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</si>
  <si>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</si>
  <si>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</si>
  <si>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</si>
  <si>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</si>
  <si>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</si>
  <si>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</si>
  <si>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</si>
  <si>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</si>
  <si>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</si>
  <si>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</si>
  <si>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</si>
  <si>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</si>
  <si>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</si>
  <si>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</si>
  <si>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</si>
  <si>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</si>
  <si>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</si>
  <si>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</si>
  <si>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</si>
  <si>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</si>
  <si>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</si>
  <si>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</si>
  <si>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</si>
  <si>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</si>
  <si>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</si>
  <si>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</si>
  <si>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</si>
  <si>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</si>
  <si>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</si>
  <si>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</si>
  <si>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</si>
  <si>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</si>
  <si>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</si>
  <si>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</si>
  <si>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</si>
  <si>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</si>
  <si>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</si>
  <si>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</si>
  <si>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</si>
  <si>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</si>
  <si>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</si>
  <si>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</si>
  <si>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</si>
  <si>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</si>
  <si>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</si>
  <si>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</si>
  <si>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</si>
  <si>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</si>
  <si>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</si>
  <si>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</si>
  <si>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</si>
  <si>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</si>
  <si>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</si>
  <si>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</si>
  <si>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</si>
  <si>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</si>
  <si>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</si>
  <si>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</si>
  <si>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</si>
  <si>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</si>
  <si>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</si>
  <si>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</si>
  <si>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</si>
  <si>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</si>
  <si>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</si>
  <si>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</si>
  <si>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</si>
  <si>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</si>
  <si>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</si>
  <si>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</si>
  <si>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</si>
  <si>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</si>
  <si>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</si>
  <si>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</si>
  <si>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</si>
  <si>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</si>
  <si>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</si>
  <si>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</si>
  <si>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</si>
  <si>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</si>
  <si>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</si>
  <si>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</si>
  <si>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</si>
  <si>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</si>
  <si>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</si>
  <si>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</si>
  <si>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</si>
  <si>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</si>
  <si>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</si>
  <si>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</si>
  <si>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</si>
  <si>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</si>
  <si>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</si>
  <si>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</si>
  <si>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</si>
  <si>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</si>
  <si>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</si>
  <si>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</si>
  <si>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</si>
  <si>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</si>
  <si>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</si>
  <si>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</si>
  <si>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</si>
  <si>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</si>
  <si>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</si>
  <si>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</si>
  <si>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</si>
  <si>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</si>
  <si>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</si>
  <si>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</si>
  <si>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</si>
  <si>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</si>
  <si>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</si>
  <si>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</si>
  <si>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</si>
  <si>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</si>
  <si>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</si>
  <si>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</si>
  <si>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</si>
  <si>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</si>
  <si>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</si>
  <si>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</si>
  <si>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</si>
  <si>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</si>
  <si>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</si>
  <si>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</si>
  <si>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</si>
  <si>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</si>
  <si>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</si>
  <si>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</si>
  <si>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</si>
  <si>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</si>
  <si>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</si>
  <si>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</si>
  <si>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</si>
  <si>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</si>
  <si>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</si>
  <si>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</si>
  <si>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</si>
  <si>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</si>
  <si>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</si>
  <si>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</si>
  <si>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</si>
  <si>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</si>
  <si>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</si>
  <si>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</si>
  <si>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</si>
  <si>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</si>
  <si>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</si>
  <si>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</si>
  <si>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</si>
  <si>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</si>
  <si>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</si>
  <si>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</si>
  <si>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</si>
  <si>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</si>
  <si>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</si>
  <si>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</si>
  <si>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</si>
  <si>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</si>
  <si>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</si>
  <si>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</si>
  <si>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</si>
  <si>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</si>
  <si>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</si>
  <si>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</si>
  <si>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</si>
  <si>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</si>
  <si>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</si>
  <si>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</si>
  <si>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</si>
  <si>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</si>
  <si>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</si>
  <si>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</si>
  <si>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</si>
  <si>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</si>
  <si>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</si>
  <si>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</si>
  <si>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</si>
  <si>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</si>
  <si>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</si>
  <si>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</si>
  <si>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</si>
  <si>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</si>
  <si>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</si>
  <si>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</si>
  <si>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</si>
  <si>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</si>
  <si>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</si>
  <si>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</si>
  <si>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</si>
  <si>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</si>
  <si>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</si>
  <si>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</si>
  <si>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</si>
  <si>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</si>
  <si>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</si>
  <si>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</si>
  <si>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</si>
  <si>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</si>
  <si>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</si>
  <si>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</si>
  <si>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</si>
  <si>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</si>
  <si>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</si>
  <si>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</si>
  <si>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</si>
  <si>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</si>
  <si>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</si>
  <si>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</si>
  <si>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</si>
  <si>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</si>
  <si>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</si>
  <si>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</si>
  <si>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</si>
  <si>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</si>
  <si>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</si>
  <si>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</si>
  <si>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</si>
  <si>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</si>
  <si>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</si>
  <si>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</si>
  <si>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</si>
  <si>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</si>
  <si>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</si>
  <si>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</si>
  <si>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</si>
  <si>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</si>
  <si>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</si>
  <si>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</si>
  <si>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</si>
  <si>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</si>
  <si>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</si>
  <si>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</si>
  <si>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</si>
  <si>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</si>
  <si>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</si>
  <si>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</si>
  <si>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</si>
  <si>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</si>
  <si>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</si>
  <si>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</si>
  <si>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</si>
  <si>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</si>
  <si>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</si>
  <si>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</si>
  <si>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</si>
  <si>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</si>
  <si>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</si>
  <si>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</si>
  <si>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</si>
  <si>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</si>
  <si>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</si>
  <si>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</si>
  <si>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</si>
  <si>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</si>
  <si>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</si>
  <si>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</si>
  <si>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</si>
  <si>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</si>
  <si>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</si>
  <si>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</si>
  <si>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</si>
  <si>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</si>
  <si>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</si>
  <si>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</si>
  <si>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</si>
  <si>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</si>
  <si>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</si>
  <si>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</si>
  <si>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</si>
  <si>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</si>
  <si>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</si>
  <si>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</si>
  <si>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</si>
  <si>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</si>
  <si>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</si>
  <si>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</si>
  <si>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</si>
  <si>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</si>
  <si>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</si>
  <si>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</si>
  <si>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</si>
  <si>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</si>
  <si>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</si>
  <si>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</si>
  <si>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</si>
  <si>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</si>
  <si>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</si>
  <si>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</si>
  <si>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</si>
  <si>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</si>
  <si>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</si>
  <si>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</si>
  <si>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</si>
  <si>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</si>
  <si>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</si>
  <si>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</si>
  <si>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</si>
  <si>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</si>
  <si>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</si>
  <si>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</si>
  <si>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</si>
  <si>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</si>
  <si>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</si>
  <si>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</si>
  <si>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</si>
  <si>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</si>
  <si>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</si>
  <si>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</si>
  <si>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</si>
  <si>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</si>
  <si>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</si>
  <si>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</si>
  <si>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</si>
  <si>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</si>
  <si>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</si>
  <si>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</si>
  <si>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</si>
  <si>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</si>
  <si>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</si>
  <si>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</si>
  <si>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</si>
  <si>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</si>
  <si>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</si>
  <si>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</si>
  <si>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</si>
  <si>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</si>
  <si>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</si>
  <si>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</si>
  <si>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</si>
  <si>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</si>
  <si>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</si>
  <si>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</si>
  <si>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</si>
  <si>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</si>
  <si>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</si>
  <si>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</si>
  <si>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</si>
  <si>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</si>
  <si>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</si>
  <si>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</si>
  <si>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</si>
  <si>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</si>
  <si>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</si>
  <si>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</si>
  <si>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</si>
  <si>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</si>
  <si>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</si>
  <si>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</si>
  <si>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</si>
  <si>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</si>
  <si>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</si>
  <si>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</si>
  <si>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</si>
  <si>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</si>
  <si>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</si>
  <si>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</si>
  <si>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</si>
  <si>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</si>
  <si>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</si>
  <si>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</si>
  <si>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</si>
  <si>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</si>
  <si>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</si>
  <si>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</si>
  <si>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</si>
  <si>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</si>
  <si>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</si>
  <si>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</si>
  <si>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</si>
  <si>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</si>
  <si>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</si>
  <si>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</si>
  <si>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</si>
  <si>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</si>
  <si>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</si>
  <si>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</si>
  <si>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</si>
  <si>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</si>
  <si>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</si>
  <si>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</si>
  <si>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</si>
  <si>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</si>
  <si>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</si>
  <si>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</si>
  <si>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</si>
  <si>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</si>
  <si>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</si>
  <si>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</si>
  <si>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</si>
  <si>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</si>
  <si>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</si>
  <si>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</si>
  <si>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</si>
  <si>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</si>
  <si>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</si>
  <si>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</si>
  <si>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</si>
  <si>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</si>
  <si>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</si>
  <si>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</si>
  <si>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</si>
  <si>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</si>
  <si>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</si>
  <si>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</si>
  <si>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</si>
  <si>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</si>
  <si>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</si>
  <si>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</si>
  <si>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</si>
  <si>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</si>
  <si>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</si>
  <si>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</si>
  <si>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</si>
  <si>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</si>
  <si>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</si>
  <si>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</si>
  <si>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</si>
  <si>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</si>
  <si>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</si>
  <si>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</si>
  <si>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</si>
  <si>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</si>
  <si>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</si>
  <si>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</si>
  <si>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</si>
  <si>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</si>
  <si>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</si>
  <si>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</si>
  <si>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</si>
  <si>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</si>
  <si>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</si>
  <si>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</si>
  <si>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</si>
  <si>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</si>
  <si>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</si>
  <si>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</si>
  <si>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</si>
  <si>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</si>
  <si>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</si>
  <si>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</si>
  <si>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</si>
  <si>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</si>
  <si>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</si>
  <si>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</si>
  <si>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</si>
  <si>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</si>
  <si>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</si>
  <si>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</si>
  <si>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</si>
  <si>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</si>
  <si>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</si>
  <si>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</si>
  <si>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</si>
  <si>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</si>
  <si>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</si>
  <si>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</si>
  <si>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</si>
  <si>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</si>
  <si>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</si>
  <si>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</si>
  <si>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</si>
  <si>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</si>
  <si>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</si>
  <si>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</si>
  <si>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</si>
  <si>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</si>
  <si>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</si>
  <si>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</si>
  <si>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</si>
  <si>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</si>
  <si>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</si>
  <si>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</si>
  <si>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</si>
  <si>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</si>
  <si>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</si>
  <si>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</si>
  <si>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</si>
  <si>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</si>
  <si>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</si>
  <si>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</si>
  <si>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</si>
  <si>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</si>
  <si>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</si>
  <si>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</si>
  <si>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</si>
  <si>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</si>
  <si>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</si>
  <si>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</si>
  <si>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</si>
  <si>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</si>
  <si>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</si>
  <si>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</si>
  <si>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</si>
  <si>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</si>
  <si>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</si>
  <si>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</si>
  <si>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</si>
  <si>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</si>
  <si>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</si>
  <si>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</si>
  <si>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</si>
  <si>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</si>
  <si>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</si>
  <si>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</si>
  <si>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</si>
  <si>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</si>
  <si>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</si>
  <si>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</si>
  <si>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</si>
  <si>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</si>
  <si>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</si>
  <si>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</si>
  <si>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</si>
  <si>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</si>
  <si>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</si>
  <si>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</si>
  <si>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</si>
  <si>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</si>
  <si>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</si>
  <si>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</si>
  <si>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</si>
  <si>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</si>
  <si>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</si>
  <si>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</si>
  <si>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</si>
  <si>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</si>
  <si>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</si>
  <si>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</si>
  <si>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</si>
  <si>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</si>
  <si>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</si>
  <si>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</si>
  <si>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</si>
  <si>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</si>
  <si>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</si>
  <si>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</si>
  <si>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</si>
  <si>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</si>
  <si>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</si>
  <si>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</si>
  <si>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</si>
  <si>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</si>
  <si>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</si>
  <si>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</si>
  <si>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</si>
  <si>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</si>
  <si>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</si>
  <si>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</si>
  <si>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</si>
  <si>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</si>
  <si>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</si>
  <si>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</si>
  <si>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</si>
  <si>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</si>
  <si>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</si>
  <si>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</si>
  <si>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</si>
  <si>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</si>
  <si>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</si>
  <si>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</si>
  <si>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</si>
  <si>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</si>
  <si>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</si>
  <si>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</si>
  <si>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</si>
  <si>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</si>
  <si>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</si>
  <si>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</si>
  <si>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</si>
  <si>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</si>
  <si>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</si>
  <si>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</si>
  <si>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</si>
  <si>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</si>
  <si>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</si>
  <si>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</si>
  <si>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</si>
  <si>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</si>
  <si>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</si>
  <si>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</si>
  <si>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</si>
  <si>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</si>
  <si>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</si>
  <si>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</si>
  <si>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</si>
  <si>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</si>
  <si>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</si>
  <si>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</si>
  <si>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</si>
  <si>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</si>
  <si>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</si>
  <si>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</si>
  <si>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</si>
  <si>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</si>
  <si>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</si>
  <si>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</si>
  <si>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</si>
  <si>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</si>
  <si>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</si>
  <si>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</si>
  <si>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</si>
  <si>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</si>
  <si>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</si>
  <si>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</si>
  <si>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</si>
  <si>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</si>
  <si>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</si>
  <si>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</si>
  <si>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</si>
  <si>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</si>
  <si>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</si>
  <si>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</si>
  <si>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</si>
  <si>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</si>
  <si>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</si>
  <si>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</si>
  <si>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</si>
  <si>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</si>
  <si>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</si>
  <si>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</si>
  <si>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</si>
  <si>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</si>
  <si>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</si>
  <si>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</si>
  <si>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</si>
  <si>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</si>
  <si>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</si>
  <si>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</si>
  <si>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</si>
  <si>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</si>
  <si>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</si>
  <si>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</si>
  <si>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</si>
  <si>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</si>
  <si>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</si>
  <si>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</si>
  <si>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</si>
  <si>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</si>
  <si>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</si>
  <si>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</si>
  <si>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</si>
  <si>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</si>
  <si>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</si>
  <si>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</si>
  <si>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</si>
  <si>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</si>
  <si>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</si>
  <si>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</si>
  <si>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</si>
  <si>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</si>
  <si>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</si>
  <si>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</si>
  <si>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</si>
  <si>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</si>
  <si>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</si>
  <si>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</si>
  <si>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</si>
  <si>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</si>
  <si>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</si>
  <si>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</si>
  <si>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</si>
  <si>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</si>
  <si>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</si>
  <si>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</si>
  <si>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</si>
  <si>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</si>
  <si>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</si>
  <si>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</si>
  <si>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</si>
  <si>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</si>
  <si>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</si>
  <si>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</si>
  <si>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</si>
  <si>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</si>
  <si>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</si>
  <si>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</si>
  <si>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</si>
  <si>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</si>
  <si>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</si>
  <si>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</si>
  <si>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</si>
  <si>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</si>
  <si>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</si>
  <si>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</si>
  <si>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</si>
  <si>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</si>
  <si>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</si>
  <si>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</si>
  <si>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</si>
  <si>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</si>
  <si>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</si>
  <si>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</si>
  <si>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</si>
  <si>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</si>
  <si>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</si>
  <si>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</si>
  <si>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</si>
  <si>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</si>
  <si>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</si>
  <si>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</si>
  <si>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</si>
  <si>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</si>
  <si>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</si>
  <si>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</si>
  <si>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</si>
  <si>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</si>
  <si>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</si>
  <si>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</si>
  <si>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</si>
  <si>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</si>
  <si>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</si>
  <si>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</si>
  <si>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</si>
  <si>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</si>
  <si>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</si>
  <si>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</si>
  <si>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</si>
  <si>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</si>
  <si>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</si>
  <si>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</si>
  <si>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</si>
  <si>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</si>
  <si>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</si>
  <si>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</si>
  <si>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</si>
  <si>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</si>
  <si>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</si>
  <si>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</si>
  <si>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</si>
  <si>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</si>
  <si>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</si>
  <si>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</si>
  <si>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</si>
  <si>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</si>
  <si>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</si>
  <si>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</si>
  <si>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</si>
  <si>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</si>
  <si>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</si>
  <si>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</si>
  <si>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</si>
  <si>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</si>
  <si>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</si>
  <si>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</si>
  <si>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</si>
  <si>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</si>
  <si>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</si>
  <si>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</si>
  <si>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</si>
  <si>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</si>
  <si>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</si>
  <si>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</si>
  <si>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</si>
  <si>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</si>
  <si>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</si>
  <si>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</si>
  <si>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</si>
  <si>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</si>
  <si>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</si>
  <si>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</si>
  <si>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</si>
  <si>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</si>
  <si>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</si>
  <si>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</si>
  <si>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</si>
  <si>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</si>
  <si>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</si>
  <si>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</si>
  <si>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</si>
  <si>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</si>
  <si>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</si>
  <si>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</si>
  <si>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</si>
  <si>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</si>
  <si>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</si>
  <si>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</si>
  <si>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</si>
  <si>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</si>
  <si>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</si>
  <si>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</si>
  <si>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</si>
  <si>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</si>
  <si>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</si>
  <si>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</si>
  <si>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</si>
  <si>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</si>
  <si>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</si>
  <si>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</si>
  <si>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</si>
  <si>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</si>
  <si>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</si>
  <si>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</si>
  <si>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</si>
  <si>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</si>
  <si>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</si>
  <si>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</si>
  <si>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</si>
  <si>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</si>
  <si>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</si>
  <si>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</si>
  <si>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</si>
  <si>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</si>
  <si>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</si>
  <si>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</si>
  <si>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</si>
  <si>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</si>
  <si>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</si>
  <si>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</si>
  <si>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</si>
  <si>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</si>
  <si>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</si>
  <si>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</si>
  <si>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</si>
  <si>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</si>
  <si>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</si>
  <si>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</si>
  <si>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</si>
  <si>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</si>
  <si>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</si>
  <si>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</si>
  <si>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</si>
  <si>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</si>
  <si>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</si>
  <si>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</si>
  <si>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</si>
  <si>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</si>
  <si>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</si>
  <si>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</si>
  <si>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</si>
  <si>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</si>
  <si>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</si>
  <si>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</si>
  <si>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</si>
  <si>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</si>
  <si>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</si>
  <si>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</si>
  <si>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</si>
  <si>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</si>
  <si>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</si>
  <si>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</si>
  <si>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</si>
  <si>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</si>
  <si>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</si>
  <si>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</si>
  <si>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</si>
  <si>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</si>
  <si>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</si>
  <si>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</si>
  <si>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</si>
  <si>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</si>
  <si>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</si>
  <si>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</si>
  <si>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</si>
  <si>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</si>
  <si>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</si>
  <si>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</si>
  <si>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</si>
  <si>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</si>
  <si>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</si>
  <si>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</si>
  <si>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</si>
  <si>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</si>
  <si>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</si>
  <si>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</si>
  <si>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</si>
  <si>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</si>
  <si>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</si>
  <si>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</si>
  <si>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</si>
  <si>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</si>
  <si>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</si>
  <si>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</si>
  <si>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</si>
  <si>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</si>
  <si>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</si>
  <si>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</si>
  <si>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</si>
  <si>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</si>
  <si>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</si>
  <si>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</si>
  <si>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</si>
  <si>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</si>
  <si>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</si>
  <si>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</si>
  <si>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</si>
  <si>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</si>
  <si>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</si>
  <si>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</si>
  <si>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</si>
  <si>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</si>
  <si>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</si>
  <si>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</si>
  <si>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</si>
  <si>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</si>
  <si>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</si>
  <si>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</si>
  <si>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</si>
  <si>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</si>
  <si>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</si>
  <si>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</si>
  <si>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</si>
  <si>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</si>
  <si>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</si>
  <si>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</si>
  <si>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</si>
  <si>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</si>
  <si>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</si>
  <si>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</si>
  <si>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</si>
  <si>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</si>
  <si>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</si>
  <si>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</si>
  <si>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</si>
  <si>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</si>
  <si>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</si>
  <si>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</si>
  <si>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</si>
  <si>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</si>
  <si>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</si>
  <si>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</si>
  <si>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</si>
  <si>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</si>
  <si>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</si>
  <si>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</si>
  <si>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</si>
  <si>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</si>
  <si>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</si>
  <si>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</si>
  <si>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</si>
  <si>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</si>
  <si>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</si>
  <si>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</si>
  <si>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</si>
  <si>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</si>
  <si>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</si>
  <si>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</si>
  <si>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</si>
  <si>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</si>
  <si>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</si>
  <si>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</si>
  <si>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</si>
  <si>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</si>
  <si>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</si>
  <si>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</si>
  <si>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</si>
  <si>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</si>
  <si>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</si>
  <si>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</si>
  <si>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</si>
  <si>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</si>
  <si>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</si>
  <si>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</si>
  <si>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</si>
  <si>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</si>
  <si>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</si>
  <si>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</si>
  <si>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</si>
  <si>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</si>
  <si>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</si>
  <si>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</si>
  <si>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</si>
  <si>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</si>
  <si>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</si>
  <si>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</si>
  <si>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</si>
  <si>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</si>
  <si>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</si>
  <si>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</si>
  <si>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</si>
  <si>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</si>
  <si>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</si>
  <si>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</si>
  <si>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</si>
  <si>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</si>
  <si>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</si>
  <si>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</si>
  <si>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</si>
  <si>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</si>
  <si>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</si>
  <si>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</si>
  <si>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</si>
  <si>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</si>
  <si>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</si>
  <si>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</si>
  <si>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</si>
  <si>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</si>
  <si>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</si>
  <si>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</si>
  <si>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</si>
  <si>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</si>
  <si>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</si>
  <si>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</si>
  <si>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</si>
  <si>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</si>
  <si>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</si>
  <si>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</si>
  <si>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</si>
  <si>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</si>
  <si>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</si>
  <si>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</si>
  <si>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</si>
  <si>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</si>
  <si>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</si>
  <si>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</si>
  <si>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</si>
  <si>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</si>
  <si>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</si>
  <si>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</si>
  <si>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</si>
  <si>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</si>
  <si>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</si>
  <si>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</si>
  <si>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</si>
  <si>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</si>
  <si>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</si>
  <si>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</si>
  <si>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</si>
  <si>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</si>
  <si>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</si>
  <si>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</si>
  <si>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</si>
  <si>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</si>
  <si>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</si>
  <si>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</si>
  <si>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</si>
  <si>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</si>
  <si>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</si>
  <si>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</si>
  <si>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</si>
  <si>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</si>
  <si>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</si>
  <si>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</si>
  <si>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</si>
  <si>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</si>
  <si>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</si>
  <si>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</si>
  <si>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</si>
  <si>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</si>
  <si>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</si>
  <si>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</si>
  <si>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</si>
  <si>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</si>
  <si>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</si>
  <si>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</si>
  <si>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</si>
  <si>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</si>
  <si>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</si>
  <si>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</si>
  <si>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</si>
  <si>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</si>
  <si>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</si>
  <si>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</si>
  <si>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</si>
  <si>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</si>
  <si>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</si>
  <si>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</si>
  <si>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</si>
  <si>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</si>
  <si>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</si>
  <si>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</si>
  <si>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</si>
  <si>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</si>
  <si>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</si>
  <si>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</si>
  <si>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</si>
  <si>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</si>
  <si>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</si>
  <si>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</si>
  <si>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</si>
  <si>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</si>
  <si>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</si>
  <si>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</si>
  <si>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</si>
  <si>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</si>
  <si>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</si>
  <si>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</si>
  <si>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</si>
  <si>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</si>
  <si>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</si>
  <si>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</si>
  <si>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</si>
  <si>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</si>
  <si>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</si>
  <si>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</si>
  <si>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</si>
  <si>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</si>
  <si>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</si>
  <si>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</si>
  <si>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</si>
  <si>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</si>
  <si>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</si>
  <si>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</si>
  <si>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</si>
  <si>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</si>
  <si>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</si>
  <si>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</si>
  <si>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</si>
  <si>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</si>
  <si>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</si>
  <si>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</si>
  <si>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</si>
  <si>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</si>
  <si>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</si>
  <si>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</si>
  <si>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</si>
  <si>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</si>
  <si>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</si>
  <si>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</si>
  <si>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</si>
  <si>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</si>
  <si>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</si>
  <si>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</si>
  <si>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</si>
  <si>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</si>
  <si>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</si>
  <si>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</si>
  <si>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</si>
  <si>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</si>
  <si>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</si>
  <si>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</si>
  <si>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</si>
  <si>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</si>
  <si>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</si>
  <si>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</si>
  <si>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</si>
  <si>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</si>
  <si>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</si>
  <si>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</si>
  <si>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</si>
  <si>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</si>
  <si>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</si>
  <si>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</si>
  <si>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</si>
  <si>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</si>
  <si>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</si>
  <si>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</si>
  <si>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</si>
  <si>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</si>
  <si>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</si>
  <si>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</si>
  <si>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</si>
  <si>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</si>
  <si>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</si>
  <si>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</si>
  <si>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</si>
  <si>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</si>
  <si>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</si>
  <si>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</si>
  <si>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</si>
  <si>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</si>
  <si>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</si>
  <si>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</si>
  <si>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</si>
  <si>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</si>
  <si>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</si>
  <si>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</si>
  <si>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</si>
  <si>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</si>
  <si>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</si>
  <si>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</si>
  <si>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</si>
  <si>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</si>
  <si>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</si>
  <si>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</si>
  <si>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</si>
  <si>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</si>
  <si>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</si>
  <si>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</si>
  <si>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</si>
  <si>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</si>
  <si>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</si>
  <si>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</si>
  <si>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</si>
  <si>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</si>
  <si>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</si>
  <si>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</si>
  <si>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</si>
  <si>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</si>
  <si>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</si>
  <si>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</si>
  <si>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</si>
  <si>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</si>
  <si>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</si>
  <si>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</si>
  <si>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</si>
  <si>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</si>
  <si>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</si>
  <si>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</si>
  <si>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</si>
  <si>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</si>
  <si>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</si>
  <si>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</si>
  <si>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</si>
  <si>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</si>
  <si>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</si>
  <si>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</si>
  <si>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</si>
  <si>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</si>
  <si>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</si>
  <si>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</si>
  <si>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</si>
  <si>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</si>
  <si>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</si>
  <si>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</si>
  <si>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</si>
  <si>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</si>
  <si>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</si>
  <si>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</si>
  <si>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</si>
  <si>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</si>
  <si>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</si>
  <si>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</si>
  <si>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</si>
  <si>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</si>
  <si>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</si>
  <si>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</si>
  <si>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</si>
  <si>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</si>
  <si>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</si>
  <si>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</si>
  <si>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</si>
  <si>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</si>
  <si>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</si>
  <si>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</si>
  <si>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</si>
  <si>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</si>
  <si>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</si>
  <si>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</si>
  <si>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</si>
  <si>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</si>
  <si>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</si>
  <si>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</si>
  <si>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</si>
  <si>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</si>
  <si>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</si>
  <si>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</si>
  <si>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</si>
  <si>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</si>
  <si>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</si>
  <si>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</si>
  <si>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</si>
  <si>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</si>
  <si>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</si>
  <si>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</si>
  <si>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</si>
  <si>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</si>
  <si>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</si>
  <si>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</si>
  <si>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</si>
  <si>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</si>
  <si>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</si>
  <si>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</si>
  <si>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</si>
  <si>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</si>
  <si>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</si>
  <si>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</si>
  <si>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</si>
  <si>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</si>
  <si>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</si>
  <si>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</si>
  <si>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</si>
  <si>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</si>
  <si>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</si>
  <si>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</si>
  <si>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</si>
  <si>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</si>
  <si>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</si>
  <si>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</si>
  <si>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</si>
  <si>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</si>
  <si>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</si>
  <si>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</si>
  <si>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</si>
  <si>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</si>
  <si>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</si>
  <si>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</si>
  <si>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</si>
  <si>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</si>
  <si>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</si>
  <si>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</si>
  <si>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</si>
  <si>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</si>
  <si>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</si>
  <si>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</si>
  <si>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</si>
  <si>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</si>
  <si>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</si>
  <si>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</si>
  <si>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</si>
  <si>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</si>
  <si>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</si>
  <si>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</si>
  <si>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</si>
  <si>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</si>
  <si>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</si>
  <si>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</si>
  <si>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</si>
  <si>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</si>
  <si>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</si>
  <si>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</si>
  <si>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</si>
  <si>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</si>
  <si>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</si>
  <si>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</si>
  <si>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</si>
  <si>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</si>
  <si>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</si>
  <si>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</si>
  <si>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</si>
  <si>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</si>
  <si>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</si>
  <si>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</si>
  <si>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</si>
  <si>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</si>
  <si>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</si>
  <si>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</si>
  <si>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</si>
  <si>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</si>
  <si>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</si>
  <si>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</si>
  <si>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</si>
  <si>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</si>
  <si>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</si>
  <si>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</si>
  <si>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</si>
  <si>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</si>
  <si>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</si>
  <si>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</si>
  <si>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</si>
  <si>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</si>
  <si>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</si>
  <si>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</si>
  <si>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</si>
  <si>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</si>
  <si>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</si>
  <si>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</si>
  <si>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</si>
  <si>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</si>
  <si>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</si>
  <si>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</si>
  <si>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</si>
  <si>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</si>
  <si>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</si>
  <si>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</si>
  <si>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</si>
  <si>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</si>
  <si>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</si>
  <si>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</si>
  <si>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</si>
  <si>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</si>
  <si>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</si>
  <si>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</si>
  <si>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</si>
  <si>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</si>
  <si>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</si>
  <si>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</si>
  <si>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</si>
  <si>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</si>
  <si>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</si>
  <si>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</si>
  <si>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</si>
  <si>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</si>
  <si>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</si>
  <si>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</si>
  <si>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</si>
  <si>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</si>
  <si>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</si>
  <si>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</si>
  <si>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</si>
  <si>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</si>
  <si>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</si>
  <si>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</si>
  <si>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</si>
  <si>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</si>
  <si>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</si>
  <si>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</si>
  <si>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</si>
  <si>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</si>
  <si>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</si>
  <si>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</si>
  <si>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</si>
  <si>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</si>
  <si>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</si>
  <si>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</si>
  <si>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</si>
  <si>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</si>
  <si>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</si>
  <si>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</si>
  <si>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</si>
  <si>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</si>
  <si>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</si>
  <si>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</si>
  <si>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</si>
  <si>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</si>
  <si>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</si>
  <si>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</si>
  <si>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</si>
  <si>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</si>
  <si>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</si>
  <si>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</si>
  <si>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</si>
  <si>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</si>
  <si>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</si>
  <si>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</si>
  <si>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</si>
  <si>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</si>
  <si>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</si>
  <si>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</si>
  <si>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</si>
  <si>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</si>
  <si>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</si>
  <si>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</si>
  <si>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</si>
  <si>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</si>
  <si>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</si>
  <si>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</si>
  <si>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</si>
  <si>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</si>
  <si>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</si>
  <si>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</si>
  <si>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</si>
  <si>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</si>
  <si>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</si>
  <si>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</si>
  <si>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</si>
  <si>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</si>
  <si>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</si>
  <si>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</si>
  <si>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</si>
  <si>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</si>
  <si>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</si>
  <si>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</si>
  <si>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</si>
  <si>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</si>
  <si>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</si>
  <si>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</si>
  <si>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</si>
  <si>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</si>
  <si>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</si>
  <si>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</si>
  <si>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</si>
  <si>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</si>
  <si>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</si>
  <si>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</si>
  <si>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</si>
  <si>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</si>
  <si>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</si>
  <si>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</si>
  <si>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</si>
  <si>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</si>
  <si>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</si>
  <si>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</si>
  <si>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</si>
  <si>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</si>
  <si>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</si>
  <si>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</si>
  <si>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</si>
  <si>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</si>
  <si>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</si>
  <si>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</si>
  <si>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</si>
  <si>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</si>
  <si>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</si>
  <si>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</si>
  <si>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</si>
  <si>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</si>
  <si>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</si>
  <si>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</si>
  <si>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</si>
  <si>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</si>
  <si>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</si>
  <si>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</si>
  <si>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</si>
  <si>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</si>
  <si>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</si>
  <si>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</si>
  <si>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</si>
  <si>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</si>
  <si>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</si>
  <si>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</si>
  <si>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</si>
  <si>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</si>
  <si>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</si>
  <si>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</si>
  <si>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</si>
  <si>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</si>
  <si>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</si>
  <si>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</si>
  <si>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</si>
  <si>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</si>
  <si>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</si>
  <si>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</si>
  <si>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</si>
  <si>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</si>
  <si>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</si>
  <si>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</si>
  <si>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</si>
  <si>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</si>
  <si>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</si>
  <si>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</si>
  <si>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</si>
  <si>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</si>
  <si>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</si>
  <si>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</si>
  <si>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</si>
  <si>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</si>
  <si>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</si>
  <si>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</si>
  <si>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</si>
  <si>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</si>
  <si>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</si>
  <si>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</si>
  <si>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</si>
  <si>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</si>
  <si>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</si>
  <si>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</si>
  <si>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</si>
  <si>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</si>
  <si>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</si>
  <si>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</si>
  <si>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</si>
  <si>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</si>
  <si>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</si>
  <si>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</si>
  <si>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</si>
  <si>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</si>
  <si>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</si>
  <si>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</si>
  <si>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</si>
  <si>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</si>
  <si>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</si>
  <si>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</si>
  <si>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</si>
  <si>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</si>
  <si>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</si>
  <si>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</si>
  <si>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</si>
  <si>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</si>
  <si>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</si>
  <si>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</si>
  <si>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</si>
  <si>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</si>
  <si>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</si>
  <si>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</si>
  <si>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</si>
  <si>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</si>
  <si>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</si>
  <si>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</si>
  <si>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</si>
  <si>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</si>
  <si>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</si>
  <si>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</si>
  <si>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</si>
  <si>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</si>
  <si>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</si>
  <si>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</si>
  <si>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</si>
  <si>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</si>
  <si>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</si>
  <si>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</si>
  <si>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</si>
  <si>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</si>
  <si>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</si>
  <si>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</si>
  <si>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</si>
  <si>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</si>
  <si>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</si>
  <si>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</si>
  <si>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</si>
  <si>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</si>
  <si>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</si>
  <si>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</si>
  <si>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</si>
  <si>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</si>
  <si>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</si>
  <si>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</si>
  <si>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</si>
  <si>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</si>
  <si>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</si>
  <si>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</si>
  <si>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</si>
  <si>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</si>
  <si>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</si>
  <si>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</si>
  <si>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</si>
  <si>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</si>
  <si>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</si>
  <si>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</si>
  <si>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</si>
  <si>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</si>
  <si>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</si>
  <si>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</si>
  <si>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</si>
  <si>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</si>
  <si>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</si>
  <si>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</si>
  <si>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</si>
  <si>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</si>
  <si>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</si>
  <si>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</si>
  <si>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</si>
  <si>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</si>
  <si>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</si>
  <si>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</si>
  <si>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</si>
  <si>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</si>
  <si>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</si>
  <si>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</si>
  <si>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</si>
  <si>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</si>
  <si>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</si>
  <si>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</si>
  <si>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</si>
  <si>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</si>
  <si>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</si>
  <si>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</si>
  <si>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</si>
  <si>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</si>
  <si>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</si>
  <si>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</si>
  <si>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</si>
  <si>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</si>
  <si>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</si>
  <si>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</si>
  <si>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</si>
  <si>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</si>
  <si>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</si>
  <si>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</si>
  <si>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</si>
  <si>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</si>
  <si>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</si>
  <si>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</si>
  <si>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</si>
  <si>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</si>
  <si>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</si>
  <si>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</si>
  <si>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</si>
  <si>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</si>
  <si>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</si>
  <si>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</si>
  <si>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</si>
  <si>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</si>
  <si>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</si>
  <si>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</si>
  <si>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</si>
  <si>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</si>
  <si>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</si>
  <si>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</si>
  <si>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</si>
  <si>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</si>
  <si>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</si>
  <si>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</si>
  <si>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</si>
  <si>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</si>
  <si>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</si>
  <si>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</si>
  <si>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</si>
  <si>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</si>
  <si>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</si>
  <si>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</si>
  <si>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</si>
  <si>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</si>
  <si>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</si>
  <si>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</si>
  <si>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</si>
  <si>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</si>
  <si>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</si>
  <si>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</si>
  <si>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</si>
  <si>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</si>
  <si>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</si>
  <si>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</si>
  <si>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</si>
  <si>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</si>
  <si>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</si>
  <si>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</si>
  <si>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</si>
  <si>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</si>
  <si>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</si>
  <si>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</si>
  <si>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</si>
  <si>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</si>
  <si>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</si>
  <si>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</si>
  <si>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</si>
  <si>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</si>
  <si>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</si>
  <si>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</si>
  <si>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</si>
  <si>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</si>
  <si>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</si>
  <si>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</si>
  <si>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</si>
  <si>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</si>
  <si>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</si>
  <si>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</si>
  <si>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</si>
  <si>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</si>
  <si>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</si>
  <si>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</si>
  <si>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</si>
  <si>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</si>
  <si>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</si>
  <si>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</si>
  <si>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</si>
  <si>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</si>
  <si>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</si>
  <si>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</si>
  <si>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</si>
  <si>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</si>
  <si>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</si>
  <si>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</si>
  <si>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</si>
  <si>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</si>
  <si>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</si>
  <si>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</si>
  <si>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</si>
  <si>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</si>
  <si>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</si>
  <si>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</si>
  <si>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</si>
  <si>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</si>
  <si>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</si>
  <si>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</si>
  <si>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</si>
  <si>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</si>
  <si>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</si>
  <si>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</si>
  <si>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</si>
  <si>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</si>
  <si>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</si>
  <si>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</si>
  <si>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</si>
  <si>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</si>
  <si>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</si>
  <si>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</si>
  <si>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</si>
  <si>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</si>
  <si>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</si>
  <si>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</si>
  <si>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</si>
  <si>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</si>
  <si>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</si>
  <si>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</si>
  <si>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</si>
  <si>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</si>
  <si>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</si>
  <si>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</si>
  <si>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</si>
  <si>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</si>
  <si>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</si>
  <si>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</si>
  <si>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</si>
  <si>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</si>
  <si>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</si>
  <si>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</si>
  <si>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</si>
  <si>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</si>
  <si>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</si>
  <si>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</si>
  <si>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</si>
  <si>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</si>
  <si>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</si>
  <si>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</si>
  <si>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</si>
  <si>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</si>
  <si>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</si>
  <si>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</si>
  <si>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</si>
  <si>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</si>
  <si>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</si>
  <si>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</si>
  <si>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</si>
  <si>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</si>
  <si>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</si>
  <si>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</si>
  <si>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</si>
  <si>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</si>
  <si>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</si>
  <si>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</si>
  <si>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</si>
  <si>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</si>
  <si>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</si>
  <si>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</si>
  <si>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</si>
  <si>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</si>
  <si>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</si>
  <si>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</si>
  <si>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</si>
  <si>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</si>
  <si>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</si>
  <si>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</si>
  <si>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</si>
  <si>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</si>
  <si>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</si>
  <si>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</si>
  <si>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</si>
  <si>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</si>
  <si>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</si>
  <si>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</si>
  <si>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</si>
  <si>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</si>
  <si>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</si>
  <si>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</si>
  <si>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</si>
  <si>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</si>
  <si>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</si>
  <si>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</si>
  <si>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</si>
  <si>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</si>
  <si>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</si>
  <si>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</si>
  <si>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</si>
  <si>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</si>
  <si>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</si>
  <si>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</si>
  <si>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</si>
  <si>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</si>
  <si>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</si>
  <si>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</si>
  <si>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</si>
  <si>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</si>
  <si>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</si>
  <si>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</si>
  <si>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</si>
  <si>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</si>
  <si>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</si>
  <si>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</si>
  <si>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</si>
  <si>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</si>
  <si>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</si>
  <si>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</si>
  <si>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</si>
  <si>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</si>
  <si>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</si>
  <si>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</si>
  <si>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</si>
  <si>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</si>
  <si>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</si>
  <si>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</si>
  <si>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</si>
  <si>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</si>
  <si>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</si>
  <si>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</si>
  <si>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</si>
  <si>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</si>
  <si>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</si>
  <si>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</si>
  <si>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</si>
  <si>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</si>
  <si>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</si>
  <si>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</si>
  <si>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</si>
  <si>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</si>
  <si>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</si>
  <si>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</si>
  <si>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</si>
  <si>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</si>
  <si>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</si>
  <si>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</si>
  <si>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</si>
  <si>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</si>
  <si>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</si>
  <si>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</si>
  <si>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</si>
  <si>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</si>
  <si>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</si>
  <si>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</si>
  <si>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</si>
  <si>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</si>
  <si>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</si>
  <si>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</si>
  <si>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</si>
  <si>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</si>
  <si>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</si>
  <si>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</si>
  <si>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</si>
  <si>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</si>
  <si>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</si>
  <si>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</si>
  <si>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</si>
  <si>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</si>
  <si>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</si>
  <si>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</si>
  <si>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</si>
  <si>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</si>
  <si>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</si>
  <si>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</si>
  <si>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</si>
  <si>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</si>
  <si>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</si>
  <si>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</si>
  <si>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</si>
  <si>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</si>
  <si>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</si>
  <si>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</si>
  <si>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</si>
  <si>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</si>
  <si>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</si>
  <si>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</si>
  <si>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</si>
  <si>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</si>
  <si>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</si>
  <si>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</si>
  <si>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</si>
  <si>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</si>
  <si>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</si>
  <si>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</si>
  <si>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</si>
  <si>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</si>
  <si>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</si>
  <si>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</si>
  <si>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</si>
  <si>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</si>
  <si>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</si>
  <si>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</si>
  <si>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</si>
  <si>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</si>
  <si>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</si>
  <si>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</si>
  <si>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</si>
  <si>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</si>
  <si>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</si>
  <si>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</si>
  <si>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</si>
  <si>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</si>
  <si>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</si>
  <si>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</si>
  <si>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</si>
  <si>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</si>
  <si>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</si>
  <si>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</si>
  <si>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</si>
  <si>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</si>
  <si>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</si>
  <si>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</si>
  <si>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</si>
  <si>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</si>
  <si>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</si>
  <si>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</si>
  <si>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</si>
  <si>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</si>
  <si>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</si>
  <si>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</si>
  <si>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</si>
  <si>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</si>
  <si>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</si>
  <si>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</si>
  <si>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</si>
  <si>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</si>
  <si>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</si>
  <si>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</si>
  <si>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</si>
  <si>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</si>
  <si>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</si>
  <si>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</si>
  <si>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</si>
  <si>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</si>
  <si>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</si>
  <si>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</si>
  <si>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</si>
  <si>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</si>
  <si>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</si>
  <si>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</si>
  <si>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</si>
  <si>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</si>
  <si>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</si>
  <si>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</si>
  <si>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</si>
  <si>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</si>
  <si>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</si>
  <si>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</si>
  <si>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</si>
  <si>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</si>
  <si>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</si>
  <si>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</si>
  <si>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</si>
  <si>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</si>
  <si>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</si>
  <si>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</si>
  <si>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</si>
  <si>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</si>
  <si>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</si>
  <si>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</si>
  <si>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</si>
  <si>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</si>
  <si>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</si>
  <si>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</si>
  <si>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</si>
  <si>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</si>
  <si>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</si>
  <si>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</si>
  <si>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</si>
  <si>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</si>
  <si>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</si>
  <si>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</si>
  <si>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</si>
  <si>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</si>
  <si>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</si>
  <si>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</si>
  <si>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</si>
  <si>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</si>
  <si>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</si>
  <si>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</si>
  <si>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</si>
  <si>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</si>
  <si>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</si>
  <si>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</si>
  <si>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</si>
  <si>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</si>
  <si>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</si>
  <si>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</si>
  <si>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</si>
  <si>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</si>
  <si>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</si>
  <si>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</si>
  <si>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</si>
  <si>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</si>
  <si>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</si>
  <si>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</si>
  <si>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</si>
  <si>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</si>
  <si>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</si>
  <si>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</si>
  <si>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</si>
  <si>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</si>
  <si>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</si>
  <si>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</si>
  <si>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</si>
  <si>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</si>
  <si>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</si>
  <si>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</si>
  <si>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</si>
  <si>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</si>
  <si>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</si>
  <si>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</si>
  <si>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</si>
  <si>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</si>
  <si>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</si>
  <si>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</si>
  <si>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</si>
  <si>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</si>
  <si>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</si>
  <si>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</si>
  <si>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</si>
  <si>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</si>
  <si>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</si>
  <si>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</si>
  <si>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</si>
  <si>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</si>
  <si>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</si>
  <si>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</si>
  <si>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</si>
  <si>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</si>
  <si>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</si>
  <si>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</si>
  <si>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</si>
  <si>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</si>
  <si>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</si>
  <si>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</si>
  <si>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</si>
  <si>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</si>
  <si>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</si>
  <si>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</si>
  <si>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</si>
  <si>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</si>
  <si>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</si>
  <si>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</si>
  <si>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</si>
  <si>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</si>
  <si>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</si>
  <si>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</si>
  <si>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</si>
  <si>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</si>
  <si>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</si>
  <si>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</si>
  <si>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</si>
  <si>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</si>
  <si>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</si>
  <si>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</si>
  <si>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</si>
  <si>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</si>
  <si>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</si>
  <si>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</si>
  <si>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</si>
  <si>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</si>
  <si>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</si>
  <si>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</si>
  <si>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</si>
  <si>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</si>
  <si>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</si>
  <si>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</si>
  <si>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</si>
  <si>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</si>
  <si>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</si>
  <si>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</si>
  <si>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</si>
  <si>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</si>
  <si>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</si>
  <si>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</si>
  <si>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</si>
  <si>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</si>
  <si>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</si>
  <si>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</si>
  <si>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</si>
  <si>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</si>
  <si>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</si>
  <si>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</si>
  <si>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</si>
  <si>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</si>
  <si>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</si>
  <si>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</si>
  <si>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</si>
  <si>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</si>
  <si>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</si>
  <si>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</si>
  <si>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</si>
  <si>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</si>
  <si>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</si>
  <si>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</si>
  <si>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</si>
  <si>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</si>
  <si>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</si>
  <si>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</si>
  <si>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</si>
  <si>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</si>
  <si>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</si>
  <si>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</si>
  <si>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</si>
  <si>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</si>
  <si>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</si>
  <si>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</si>
  <si>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</si>
  <si>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</si>
  <si>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</si>
  <si>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</si>
  <si>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</si>
  <si>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</si>
  <si>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</si>
  <si>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</si>
  <si>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</si>
  <si>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</si>
  <si>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</si>
  <si>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</si>
  <si>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</si>
  <si>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</si>
  <si>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</si>
  <si>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</si>
  <si>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</si>
  <si>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</si>
  <si>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</si>
  <si>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</si>
  <si>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</si>
  <si>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</si>
  <si>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</si>
  <si>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</si>
  <si>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</si>
  <si>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</si>
  <si>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</si>
  <si>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</si>
  <si>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</si>
  <si>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</si>
  <si>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</si>
  <si>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</si>
  <si>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</si>
  <si>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</si>
  <si>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</si>
  <si>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</si>
  <si>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</si>
  <si>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</si>
  <si>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</si>
  <si>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</si>
  <si>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</si>
  <si>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</si>
  <si>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</si>
  <si>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</si>
  <si>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</si>
  <si>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</si>
  <si>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</si>
  <si>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</si>
  <si>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</si>
  <si>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</si>
  <si>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</si>
  <si>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</si>
  <si>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</si>
  <si>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</si>
  <si>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</si>
  <si>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</si>
  <si>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</si>
  <si>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</si>
  <si>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</si>
  <si>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</si>
  <si>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</si>
  <si>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</si>
  <si>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</si>
  <si>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</si>
  <si>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</si>
  <si>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</si>
  <si>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</si>
  <si>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</si>
  <si>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</si>
  <si>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</si>
  <si>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</si>
  <si>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</si>
  <si>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</si>
  <si>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</si>
  <si>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</si>
  <si>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</si>
  <si>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</si>
  <si>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</si>
  <si>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</si>
  <si>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</si>
  <si>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</si>
  <si>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</si>
  <si>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</si>
  <si>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</si>
  <si>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</si>
  <si>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</si>
  <si>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</si>
  <si>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</si>
  <si>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</si>
  <si>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</si>
  <si>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</si>
  <si>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</si>
  <si>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</si>
  <si>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</si>
  <si>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</si>
  <si>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</si>
  <si>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</si>
  <si>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</si>
  <si>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</si>
  <si>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</si>
  <si>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</si>
  <si>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</si>
  <si>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</si>
  <si>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</si>
  <si>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</si>
  <si>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</si>
  <si>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</si>
  <si>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</si>
  <si>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</si>
  <si>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</si>
  <si>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</si>
  <si>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</si>
  <si>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</si>
  <si>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</si>
  <si>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</si>
  <si>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</si>
  <si>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</si>
  <si>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</si>
  <si>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</si>
  <si>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</si>
  <si>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</si>
  <si>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</si>
  <si>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</si>
  <si>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</si>
  <si>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</si>
  <si>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</si>
  <si>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</si>
  <si>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</si>
  <si>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</si>
  <si>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</si>
  <si>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</si>
  <si>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</si>
  <si>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</si>
  <si>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</si>
  <si>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</si>
  <si>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</si>
  <si>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</si>
  <si>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</si>
  <si>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</si>
  <si>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</si>
  <si>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</si>
  <si>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</si>
  <si>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</si>
  <si>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</si>
  <si>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</si>
  <si>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</si>
  <si>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</si>
  <si>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</si>
  <si>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</si>
  <si>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</si>
  <si>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</si>
  <si>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</si>
  <si>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</si>
  <si>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</si>
  <si>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</si>
  <si>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</si>
  <si>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</si>
  <si>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</si>
  <si>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</si>
  <si>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</si>
  <si>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</si>
  <si>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</si>
  <si>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</si>
  <si>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</si>
  <si>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</si>
  <si>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</si>
  <si>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</si>
  <si>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</si>
  <si>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</si>
  <si>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</si>
  <si>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</si>
  <si>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</si>
  <si>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</si>
  <si>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</si>
  <si>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</si>
  <si>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</si>
  <si>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</si>
  <si>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</si>
  <si>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</si>
  <si>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</si>
  <si>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</si>
  <si>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</si>
  <si>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</si>
  <si>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</si>
  <si>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</si>
  <si>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</si>
  <si>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</si>
  <si>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</si>
  <si>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</si>
  <si>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</si>
  <si>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</si>
  <si>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</si>
  <si>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</si>
  <si>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</si>
  <si>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</si>
  <si>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</si>
  <si>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</si>
  <si>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</si>
  <si>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</si>
  <si>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</si>
  <si>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</si>
  <si>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</si>
  <si>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</si>
  <si>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</si>
  <si>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</si>
  <si>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</si>
  <si>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</si>
  <si>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</si>
  <si>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</si>
  <si>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</si>
  <si>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</si>
  <si>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</si>
  <si>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</si>
  <si>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</si>
  <si>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</si>
  <si>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</si>
  <si>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</si>
  <si>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</si>
  <si>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</si>
  <si>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</si>
  <si>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</si>
  <si>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</si>
  <si>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</si>
  <si>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</si>
  <si>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</si>
  <si>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</si>
  <si>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</si>
  <si>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</si>
  <si>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</si>
  <si>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</si>
  <si>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</si>
  <si>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</si>
  <si>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</si>
  <si>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</si>
  <si>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</si>
  <si>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</si>
  <si>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</si>
  <si>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</si>
  <si>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</si>
  <si>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</si>
  <si>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</si>
  <si>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</si>
  <si>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</si>
  <si>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</si>
  <si>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</si>
  <si>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</si>
  <si>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</si>
  <si>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</si>
  <si>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</si>
  <si>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</si>
  <si>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</si>
  <si>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</si>
  <si>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</si>
  <si>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</si>
  <si>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</si>
  <si>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</si>
  <si>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</si>
  <si>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</si>
  <si>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</si>
  <si>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</si>
  <si>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</si>
  <si>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</si>
  <si>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</si>
  <si>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</si>
  <si>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</si>
  <si>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</si>
  <si>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</si>
  <si>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</si>
  <si>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</si>
  <si>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</si>
  <si>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</si>
  <si>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</si>
  <si>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</si>
  <si>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</si>
  <si>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</si>
  <si>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</si>
  <si>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</si>
  <si>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</si>
  <si>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</si>
  <si>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</si>
  <si>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</si>
  <si>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</si>
  <si>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</si>
  <si>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</si>
  <si>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</si>
  <si>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</si>
  <si>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</si>
  <si>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</si>
  <si>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</si>
  <si>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</si>
  <si>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</si>
  <si>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</si>
  <si>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</si>
  <si>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</si>
  <si>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</si>
  <si>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</si>
  <si>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</si>
  <si>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</si>
  <si>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</si>
  <si>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</si>
  <si>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</si>
  <si>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</si>
  <si>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</si>
  <si>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</si>
  <si>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</si>
  <si>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</si>
  <si>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</si>
  <si>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</si>
  <si>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</si>
  <si>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</si>
  <si>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</si>
  <si>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</si>
  <si>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</si>
  <si>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</si>
  <si>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</si>
  <si>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</si>
  <si>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</si>
  <si>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</si>
  <si>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</si>
  <si>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</si>
  <si>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</si>
  <si>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</si>
  <si>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</si>
  <si>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</si>
  <si>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</si>
  <si>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</si>
  <si>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</si>
  <si>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</si>
  <si>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</si>
  <si>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</si>
  <si>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</si>
  <si>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</si>
  <si>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</si>
  <si>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</si>
  <si>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</si>
  <si>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</si>
  <si>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</si>
  <si>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</si>
  <si>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</si>
  <si>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</si>
  <si>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</si>
  <si>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</si>
  <si>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</si>
  <si>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</si>
  <si>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</si>
  <si>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</si>
  <si>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</si>
  <si>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</si>
  <si>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</si>
  <si>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</si>
  <si>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</si>
  <si>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</si>
  <si>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</si>
  <si>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</si>
  <si>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</si>
  <si>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</si>
  <si>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</si>
  <si>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</si>
  <si>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</si>
  <si>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</si>
  <si>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</si>
  <si>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</si>
  <si>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</si>
  <si>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</si>
  <si>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</si>
  <si>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</si>
  <si>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</si>
  <si>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</si>
  <si>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</si>
  <si>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</si>
  <si>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</si>
  <si>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</si>
  <si>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</si>
  <si>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</si>
  <si>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</si>
  <si>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</si>
  <si>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</si>
  <si>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</si>
  <si>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</si>
  <si>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</si>
  <si>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</si>
  <si>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</si>
  <si>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</si>
  <si>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</si>
  <si>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</si>
  <si>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</si>
  <si>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</si>
  <si>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</si>
  <si>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</si>
  <si>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</si>
  <si>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</si>
  <si>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</si>
  <si>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</si>
  <si>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</si>
  <si>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</si>
  <si>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</si>
  <si>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</si>
  <si>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</si>
  <si>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</si>
  <si>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</si>
  <si>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</si>
  <si>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</si>
  <si>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</si>
  <si>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</si>
  <si>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</si>
  <si>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</si>
  <si>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</si>
  <si>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</si>
  <si>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</si>
  <si>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</si>
  <si>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</si>
  <si>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</si>
  <si>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</si>
  <si>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</si>
  <si>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</si>
  <si>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</si>
  <si>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</si>
  <si>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</si>
  <si>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</si>
  <si>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</si>
  <si>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</si>
  <si>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</si>
  <si>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</si>
  <si>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</si>
  <si>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</si>
  <si>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</si>
  <si>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</si>
  <si>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</si>
  <si>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</si>
  <si>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</si>
  <si>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</si>
  <si>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</si>
  <si>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</si>
  <si>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</si>
  <si>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</si>
  <si>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</si>
  <si>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</si>
  <si>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</si>
  <si>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</si>
  <si>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</si>
  <si>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</si>
  <si>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</si>
  <si>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</si>
  <si>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</si>
  <si>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</si>
  <si>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</si>
  <si>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</si>
  <si>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</si>
  <si>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</si>
  <si>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</si>
  <si>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</si>
  <si>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</si>
  <si>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</si>
  <si>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</si>
  <si>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</si>
  <si>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</si>
  <si>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</si>
  <si>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</si>
  <si>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</si>
  <si>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</si>
  <si>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</si>
  <si>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</si>
  <si>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</si>
  <si>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</si>
  <si>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</si>
  <si>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</si>
  <si>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</si>
  <si>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</si>
  <si>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</si>
  <si>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</si>
  <si>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</si>
  <si>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</si>
  <si>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</si>
  <si>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</si>
  <si>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</si>
  <si>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</si>
  <si>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</si>
  <si>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</si>
  <si>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</si>
  <si>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</si>
  <si>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</si>
  <si>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</si>
  <si>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</si>
  <si>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</si>
  <si>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</si>
  <si>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</si>
  <si>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</si>
  <si>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</si>
  <si>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</si>
  <si>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</si>
  <si>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</si>
  <si>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</si>
  <si>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</si>
  <si>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</si>
  <si>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</si>
  <si>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</si>
  <si>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</si>
  <si>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</si>
  <si>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</si>
  <si>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</si>
  <si>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</si>
  <si>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</si>
  <si>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</si>
  <si>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</si>
  <si>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</si>
  <si>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</si>
  <si>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</si>
  <si>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</si>
  <si>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</si>
  <si>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</si>
  <si>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</si>
  <si>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</si>
  <si>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</si>
  <si>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</si>
  <si>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</si>
  <si>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</si>
  <si>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</si>
  <si>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</si>
  <si>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</si>
  <si>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</si>
  <si>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</si>
  <si>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</si>
  <si>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</si>
  <si>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</si>
  <si>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</si>
  <si>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</si>
  <si>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</si>
  <si>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</si>
  <si>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</si>
  <si>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</si>
  <si>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</si>
  <si>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</si>
  <si>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</si>
  <si>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</si>
  <si>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</si>
  <si>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</si>
  <si>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</si>
  <si>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</si>
  <si>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</si>
  <si>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</si>
  <si>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</si>
  <si>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</si>
  <si>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</si>
  <si>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</si>
  <si>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</si>
  <si>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</si>
  <si>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</si>
  <si>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</si>
  <si>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</si>
  <si>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</si>
  <si>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</si>
  <si>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</si>
  <si>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</si>
  <si>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</si>
  <si>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</si>
  <si>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</si>
  <si>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</si>
  <si>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</si>
  <si>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</si>
  <si>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</si>
  <si>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</si>
  <si>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</si>
  <si>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</si>
  <si>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</si>
  <si>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</si>
  <si>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</si>
  <si>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</si>
  <si>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</si>
  <si>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</si>
  <si>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</si>
  <si>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</si>
  <si>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</si>
  <si>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</si>
  <si>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</si>
  <si>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</si>
  <si>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</si>
  <si>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</si>
  <si>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</si>
  <si>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</si>
  <si>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</si>
  <si>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</si>
  <si>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</si>
  <si>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</si>
  <si>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</si>
  <si>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</si>
  <si>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</si>
  <si>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</si>
  <si>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</si>
  <si>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</si>
  <si>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</si>
  <si>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</si>
  <si>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</si>
  <si>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</si>
  <si>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</si>
  <si>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</si>
  <si>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</si>
  <si>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</si>
  <si>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</si>
  <si>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</si>
  <si>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</si>
  <si>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</si>
  <si>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</si>
  <si>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</si>
  <si>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</si>
  <si>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</si>
  <si>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</si>
  <si>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</si>
  <si>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</si>
  <si>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</si>
  <si>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</si>
  <si>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</si>
  <si>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</si>
  <si>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</si>
  <si>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</si>
  <si>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</si>
  <si>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</si>
  <si>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</si>
  <si>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</si>
  <si>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</si>
  <si>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</si>
  <si>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</si>
  <si>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</si>
  <si>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</si>
  <si>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</si>
  <si>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</si>
  <si>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</si>
  <si>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</si>
  <si>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</si>
  <si>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</si>
  <si>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</si>
  <si>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</si>
  <si>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</si>
  <si>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</si>
  <si>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</si>
  <si>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</si>
  <si>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</si>
  <si>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</si>
  <si>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</si>
  <si>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</si>
  <si>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</si>
  <si>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</si>
  <si>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</si>
  <si>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</si>
  <si>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</si>
  <si>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</si>
  <si>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</si>
  <si>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</si>
  <si>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</si>
  <si>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</si>
  <si>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</si>
  <si>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</si>
  <si>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</si>
  <si>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</si>
  <si>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</si>
  <si>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</si>
  <si>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</si>
  <si>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</si>
  <si>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</si>
  <si>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</si>
  <si>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</si>
  <si>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</si>
  <si>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</si>
  <si>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</si>
  <si>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</si>
  <si>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</si>
  <si>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</si>
  <si>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</si>
  <si>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</si>
  <si>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</si>
  <si>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</si>
  <si>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</si>
  <si>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</si>
  <si>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</si>
  <si>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</si>
  <si>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</si>
  <si>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</si>
  <si>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</si>
  <si>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</si>
  <si>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</si>
  <si>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</si>
  <si>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</si>
  <si>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</si>
  <si>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</si>
  <si>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</si>
  <si>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</si>
  <si>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</si>
  <si>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</si>
  <si>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</si>
  <si>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</si>
  <si>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</si>
  <si>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</si>
  <si>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</si>
  <si>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</si>
  <si>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</si>
  <si>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</si>
  <si>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</si>
  <si>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</si>
  <si>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</si>
  <si>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</si>
  <si>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</si>
  <si>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</si>
  <si>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</si>
  <si>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</si>
  <si>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</si>
  <si>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</si>
  <si>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</si>
  <si>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</si>
  <si>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</si>
  <si>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</si>
  <si>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</si>
  <si>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</si>
  <si>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</si>
  <si>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</si>
  <si>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</si>
  <si>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</si>
  <si>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</si>
  <si>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</si>
  <si>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</si>
  <si>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</si>
  <si>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</si>
  <si>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</si>
  <si>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</si>
  <si>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</si>
  <si>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</si>
  <si>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</si>
  <si>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</si>
  <si>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</si>
  <si>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</si>
  <si>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</si>
  <si>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</si>
  <si>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</si>
  <si>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</si>
  <si>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</si>
  <si>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</si>
  <si>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</si>
  <si>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</si>
  <si>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</si>
  <si>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</si>
  <si>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</si>
  <si>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</si>
  <si>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</si>
  <si>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</si>
  <si>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</si>
  <si>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</si>
  <si>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</si>
  <si>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</si>
  <si>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</si>
  <si>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</si>
  <si>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</si>
  <si>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</si>
  <si>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</si>
  <si>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</si>
  <si>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</si>
  <si>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</si>
  <si>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</si>
  <si>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</si>
  <si>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</si>
  <si>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</si>
  <si>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</si>
  <si>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</si>
  <si>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</si>
  <si>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</si>
  <si>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</si>
  <si>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</si>
  <si>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</si>
  <si>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</si>
  <si>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</si>
  <si>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</si>
  <si>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</si>
  <si>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</si>
  <si>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</si>
  <si>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</si>
  <si>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</si>
  <si>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</si>
  <si>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</si>
  <si>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</si>
  <si>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</si>
  <si>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</si>
  <si>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</si>
  <si>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</si>
  <si>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</si>
  <si>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</si>
  <si>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</si>
  <si>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</si>
  <si>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</si>
  <si>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</si>
  <si>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</si>
  <si>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</si>
  <si>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</si>
  <si>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</si>
  <si>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</si>
  <si>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</si>
  <si>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</si>
  <si>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</si>
  <si>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</si>
  <si>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</si>
  <si>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</si>
  <si>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</si>
  <si>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</si>
  <si>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</si>
  <si>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</si>
  <si>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</si>
  <si>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</si>
  <si>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</si>
  <si>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</si>
  <si>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</si>
  <si>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</si>
  <si>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</si>
  <si>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</si>
  <si>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</si>
  <si>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</si>
  <si>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</si>
  <si>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</si>
  <si>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</si>
  <si>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</si>
  <si>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</si>
  <si>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</si>
  <si>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</si>
  <si>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</si>
  <si>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</si>
  <si>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</si>
  <si>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</si>
  <si>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</si>
  <si>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</si>
  <si>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</si>
  <si>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</si>
  <si>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</si>
  <si>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</si>
  <si>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</si>
  <si>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</si>
  <si>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</si>
  <si>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</si>
  <si>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</si>
  <si>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</si>
  <si>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</si>
  <si>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</si>
  <si>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</si>
  <si>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</si>
  <si>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</si>
  <si>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</si>
  <si>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</si>
  <si>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</si>
  <si>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</si>
  <si>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</si>
  <si>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</si>
  <si>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</si>
  <si>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</si>
  <si>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</si>
  <si>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</si>
  <si>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</si>
  <si>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</si>
  <si>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</si>
  <si>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</si>
  <si>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</si>
  <si>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</si>
  <si>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</si>
  <si>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</si>
  <si>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</si>
  <si>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</si>
  <si>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</si>
  <si>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</si>
  <si>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</si>
  <si>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</si>
  <si>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</si>
  <si>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</si>
  <si>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</si>
  <si>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</si>
  <si>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</si>
  <si>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</si>
  <si>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</si>
  <si>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</si>
  <si>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</si>
  <si>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</si>
  <si>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</si>
  <si>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</si>
  <si>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</si>
  <si>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</si>
  <si>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</si>
  <si>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</si>
  <si>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</si>
  <si>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</si>
  <si>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</si>
  <si>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</si>
  <si>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</si>
  <si>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</si>
  <si>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</si>
  <si>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</si>
  <si>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</si>
  <si>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</si>
  <si>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</si>
  <si>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</si>
  <si>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</si>
  <si>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</si>
  <si>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</si>
  <si>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</si>
  <si>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</si>
  <si>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</si>
  <si>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</si>
  <si>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</si>
  <si>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</si>
  <si>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</si>
  <si>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</si>
  <si>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</si>
  <si>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</si>
  <si>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</si>
  <si>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</si>
  <si>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</si>
  <si>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</si>
  <si>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</si>
  <si>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</si>
  <si>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</si>
  <si>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</si>
  <si>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</si>
  <si>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</si>
  <si>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</si>
  <si>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</si>
  <si>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</si>
  <si>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</si>
  <si>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</si>
  <si>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</si>
  <si>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</si>
  <si>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</si>
  <si>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</si>
  <si>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</si>
  <si>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</si>
  <si>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</si>
  <si>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</si>
  <si>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</si>
  <si>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</si>
  <si>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</si>
  <si>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</si>
  <si>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</si>
  <si>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</si>
  <si>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</si>
  <si>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</si>
  <si>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</si>
  <si>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</si>
  <si>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</si>
  <si>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</si>
  <si>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</si>
  <si>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</si>
  <si>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</si>
  <si>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</si>
  <si>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</si>
  <si>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</si>
  <si>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</si>
  <si>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</si>
  <si>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</si>
  <si>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</si>
  <si>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</si>
  <si>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</si>
  <si>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</si>
  <si>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</si>
  <si>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</si>
  <si>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</si>
  <si>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</si>
  <si>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</si>
  <si>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</si>
  <si>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</si>
  <si>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</si>
  <si>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</si>
  <si>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</si>
  <si>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</si>
  <si>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</si>
  <si>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</si>
  <si>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</si>
  <si>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</si>
  <si>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</si>
  <si>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</si>
  <si>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</si>
  <si>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</si>
  <si>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</si>
  <si>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</si>
  <si>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</si>
  <si>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</si>
  <si>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</si>
  <si>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</si>
  <si>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</si>
  <si>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</si>
  <si>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</si>
  <si>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</si>
  <si>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</si>
  <si>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</si>
  <si>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</si>
  <si>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</si>
  <si>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</si>
  <si>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</si>
  <si>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</si>
  <si>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</si>
  <si>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</si>
  <si>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</si>
  <si>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</si>
  <si>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</si>
  <si>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</si>
  <si>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</si>
  <si>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</si>
  <si>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</si>
  <si>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</si>
  <si>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</si>
  <si>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</si>
  <si>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</si>
  <si>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</si>
  <si>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</si>
  <si>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</si>
  <si>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</si>
  <si>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</si>
  <si>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</si>
  <si>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</si>
  <si>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</si>
  <si>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</si>
  <si>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</si>
  <si>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</si>
  <si>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</si>
  <si>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</si>
  <si>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</si>
  <si>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</si>
  <si>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</si>
  <si>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</si>
  <si>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</si>
  <si>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</si>
  <si>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</si>
  <si>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</si>
  <si>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</si>
  <si>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</si>
  <si>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</si>
  <si>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</si>
  <si>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</si>
  <si>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</si>
  <si>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</si>
  <si>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</si>
  <si>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</si>
  <si>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</si>
  <si>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</si>
  <si>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</si>
  <si>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</si>
  <si>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</si>
  <si>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</si>
  <si>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</si>
  <si>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</si>
  <si>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</si>
  <si>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</si>
  <si>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</si>
  <si>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</si>
  <si>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</si>
  <si>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</si>
  <si>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</si>
  <si>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</si>
  <si>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</si>
  <si>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</si>
  <si>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</si>
  <si>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</si>
  <si>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</si>
  <si>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</si>
  <si>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</si>
  <si>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</si>
  <si>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</si>
  <si>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</si>
  <si>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</si>
  <si>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</si>
  <si>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</si>
  <si>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</si>
  <si>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</si>
  <si>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</si>
  <si>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</si>
  <si>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</si>
  <si>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</si>
  <si>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</si>
  <si>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</si>
  <si>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</si>
  <si>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</si>
  <si>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</si>
  <si>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</si>
  <si>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</si>
  <si>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</si>
  <si>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</si>
  <si>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</si>
  <si>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</si>
  <si>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</si>
  <si>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</si>
  <si>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</si>
  <si>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</si>
  <si>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</si>
  <si>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</si>
  <si>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</si>
  <si>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</si>
  <si>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</si>
  <si>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</si>
  <si>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</si>
  <si>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</si>
  <si>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</si>
  <si>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</si>
  <si>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</si>
  <si>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</si>
  <si>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</si>
  <si>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</si>
  <si>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</si>
  <si>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</si>
  <si>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</si>
  <si>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</si>
  <si>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</si>
  <si>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</si>
  <si>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</si>
  <si>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</si>
  <si>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</si>
  <si>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</si>
  <si>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</si>
  <si>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</si>
  <si>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</si>
  <si>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</si>
  <si>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</si>
  <si>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</si>
  <si>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</si>
  <si>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</si>
  <si>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</si>
  <si>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</si>
  <si>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</si>
  <si>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</si>
  <si>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</si>
  <si>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</si>
  <si>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</si>
  <si>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</si>
  <si>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</si>
  <si>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</si>
  <si>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</si>
  <si>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</si>
  <si>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</si>
  <si>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</si>
  <si>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</si>
  <si>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</si>
  <si>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</si>
  <si>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</si>
  <si>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</si>
  <si>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</si>
  <si>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</si>
  <si>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</si>
  <si>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</si>
  <si>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</si>
  <si>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</si>
  <si>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</si>
  <si>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</si>
  <si>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</si>
  <si>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</si>
  <si>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</si>
  <si>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</si>
  <si>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</si>
  <si>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</si>
  <si>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</si>
  <si>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</si>
  <si>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</si>
  <si>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</si>
  <si>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</si>
  <si>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</si>
  <si>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</si>
  <si>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</si>
  <si>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</si>
  <si>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</si>
  <si>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</si>
  <si>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</si>
  <si>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</si>
  <si>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</si>
  <si>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</si>
  <si>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</si>
  <si>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</si>
  <si>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</si>
  <si>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</si>
  <si>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</si>
  <si>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</si>
  <si>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</si>
  <si>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</si>
  <si>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</si>
  <si>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</si>
  <si>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</si>
  <si>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</si>
  <si>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</si>
  <si>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</si>
  <si>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</si>
  <si>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</si>
  <si>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</si>
  <si>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</si>
  <si>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</si>
  <si>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</si>
  <si>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</si>
  <si>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</si>
  <si>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</si>
  <si>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</si>
  <si>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</si>
  <si>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</si>
  <si>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</si>
  <si>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</si>
  <si>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</si>
  <si>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</si>
  <si>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</si>
  <si>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</si>
  <si>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</si>
  <si>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</si>
  <si>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</si>
  <si>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</si>
  <si>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</si>
  <si>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</si>
  <si>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</si>
  <si>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</si>
  <si>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</si>
  <si>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</si>
  <si>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</si>
  <si>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</si>
  <si>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</si>
  <si>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</si>
  <si>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</si>
  <si>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</si>
  <si>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</si>
  <si>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</si>
  <si>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</si>
  <si>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</si>
  <si>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</si>
  <si>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</si>
  <si>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</si>
  <si>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</si>
  <si>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</si>
  <si>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</si>
  <si>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</si>
  <si>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</si>
  <si>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</si>
  <si>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</si>
  <si>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</si>
  <si>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</si>
  <si>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</si>
  <si>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</si>
  <si>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</si>
  <si>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</si>
  <si>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</si>
  <si>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</si>
  <si>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</si>
  <si>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</si>
  <si>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</si>
  <si>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</si>
  <si>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</si>
  <si>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</si>
  <si>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</si>
  <si>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</si>
  <si>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</si>
  <si>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</si>
  <si>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</si>
  <si>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</si>
  <si>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</si>
  <si>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</si>
  <si>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</si>
  <si>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</si>
  <si>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</si>
  <si>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</si>
  <si>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</si>
  <si>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</si>
  <si>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</si>
  <si>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</si>
  <si>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</si>
  <si>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</si>
  <si>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</si>
  <si>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</si>
  <si>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</si>
  <si>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</si>
  <si>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</si>
  <si>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</si>
  <si>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</si>
  <si>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</si>
  <si>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</si>
  <si>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</si>
  <si>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</si>
  <si>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</si>
  <si>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</si>
  <si>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</si>
  <si>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</si>
  <si>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</si>
  <si>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</si>
  <si>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</si>
  <si>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</si>
  <si>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</si>
  <si>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</si>
  <si>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</si>
  <si>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</si>
  <si>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</si>
  <si>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</si>
  <si>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</si>
  <si>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</si>
  <si>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</si>
  <si>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</si>
  <si>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</si>
  <si>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</si>
  <si>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</si>
  <si>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</si>
  <si>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</si>
  <si>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</si>
  <si>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</si>
  <si>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</si>
  <si>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</si>
  <si>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</si>
  <si>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</si>
  <si>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</si>
  <si>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</si>
  <si>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</si>
  <si>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</si>
  <si>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</si>
  <si>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</si>
  <si>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</si>
  <si>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</si>
  <si>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</si>
  <si>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</si>
  <si>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</si>
  <si>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</si>
  <si>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</si>
  <si>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</si>
  <si>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</si>
  <si>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</si>
  <si>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</si>
  <si>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</si>
  <si>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</si>
  <si>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</si>
  <si>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</si>
  <si>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</si>
  <si>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</si>
  <si>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</si>
  <si>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</si>
  <si>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</si>
  <si>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</si>
  <si>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</si>
  <si>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</si>
  <si>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</si>
  <si>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</si>
  <si>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</si>
  <si>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</si>
  <si>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</si>
  <si>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</si>
  <si>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</si>
  <si>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</si>
  <si>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</si>
  <si>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</si>
  <si>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</si>
  <si>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</si>
  <si>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</si>
  <si>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</si>
  <si>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</si>
  <si>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</si>
  <si>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</si>
  <si>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</si>
  <si>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</si>
  <si>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</si>
  <si>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</si>
  <si>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</si>
  <si>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</si>
  <si>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</si>
  <si>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</si>
  <si>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</si>
  <si>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</si>
  <si>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</si>
  <si>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</si>
  <si>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</si>
  <si>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</si>
  <si>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</si>
  <si>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</si>
  <si>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</si>
  <si>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</si>
  <si>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</si>
  <si>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</si>
  <si>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</si>
  <si>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</si>
  <si>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</si>
  <si>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</si>
  <si>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</si>
  <si>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</si>
  <si>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</si>
  <si>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</si>
  <si>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</si>
  <si>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</si>
  <si>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</si>
  <si>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</si>
  <si>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</si>
  <si>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</si>
  <si>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</si>
  <si>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</si>
  <si>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</si>
  <si>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</si>
  <si>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</si>
  <si>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</si>
  <si>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</si>
  <si>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</si>
  <si>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</si>
  <si>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</si>
  <si>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</si>
  <si>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</si>
  <si>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</si>
  <si>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</si>
  <si>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</si>
  <si>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</si>
  <si>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</si>
  <si>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</si>
  <si>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</si>
  <si>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</si>
  <si>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</si>
  <si>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</si>
  <si>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</si>
  <si>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</si>
  <si>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</si>
  <si>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</si>
  <si>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</si>
  <si>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</si>
  <si>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</si>
  <si>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</si>
  <si>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</si>
  <si>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</si>
  <si>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</si>
  <si>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</si>
  <si>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</si>
  <si>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</si>
  <si>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</si>
  <si>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</si>
  <si>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</si>
  <si>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</si>
  <si>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</si>
  <si>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</si>
  <si>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</si>
  <si>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</si>
  <si>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</si>
  <si>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</si>
  <si>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</si>
  <si>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</si>
  <si>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</si>
  <si>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</si>
  <si>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</si>
  <si>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</si>
  <si>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</si>
  <si>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</si>
  <si>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</si>
  <si>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</si>
  <si>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</si>
  <si>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</si>
  <si>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</si>
  <si>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</si>
  <si>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</si>
  <si>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</si>
  <si>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</si>
  <si>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</si>
  <si>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</si>
  <si>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</si>
  <si>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</si>
  <si>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</si>
  <si>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</si>
  <si>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</si>
  <si>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</si>
  <si>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</si>
  <si>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</si>
  <si>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</si>
  <si>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</si>
  <si>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</si>
  <si>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</si>
  <si>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</si>
  <si>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</si>
  <si>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</si>
  <si>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</si>
  <si>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</si>
  <si>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</si>
  <si>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</si>
  <si>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</si>
  <si>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</si>
  <si>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</si>
  <si>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</si>
  <si>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</si>
  <si>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</si>
  <si>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</si>
  <si>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</si>
  <si>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</si>
  <si>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</si>
  <si>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</si>
  <si>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</si>
  <si>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</si>
  <si>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</si>
  <si>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</si>
  <si>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</si>
  <si>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</si>
  <si>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</si>
  <si>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</si>
  <si>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</si>
  <si>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</si>
  <si>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</si>
  <si>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</si>
  <si>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</si>
  <si>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</si>
  <si>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</si>
  <si>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</si>
  <si>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</si>
  <si>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</si>
  <si>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</si>
  <si>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</si>
  <si>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</si>
  <si>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</si>
  <si>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</si>
  <si>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</si>
  <si>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</si>
  <si>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</si>
  <si>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</si>
  <si>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</si>
  <si>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</si>
  <si>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</si>
  <si>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</si>
  <si>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</si>
  <si>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</si>
  <si>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</si>
  <si>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</si>
  <si>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</si>
  <si>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</si>
  <si>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</si>
  <si>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</si>
  <si>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</si>
  <si>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</si>
  <si>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</si>
  <si>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</si>
  <si>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</si>
  <si>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</si>
  <si>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</si>
  <si>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</si>
  <si>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</si>
  <si>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</si>
  <si>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</si>
  <si>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</si>
  <si>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</si>
  <si>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</si>
  <si>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</si>
  <si>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</si>
  <si>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</si>
  <si>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</si>
  <si>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</si>
  <si>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</si>
  <si>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</si>
  <si>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</si>
  <si>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</si>
  <si>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</si>
  <si>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</si>
  <si>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</si>
  <si>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</si>
  <si>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</si>
  <si>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</si>
  <si>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</si>
  <si>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</si>
  <si>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</si>
  <si>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</si>
  <si>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</si>
  <si>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</si>
  <si>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</si>
  <si>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</si>
  <si>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</si>
  <si>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</si>
  <si>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</si>
  <si>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</si>
  <si>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</si>
  <si>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</si>
  <si>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</si>
  <si>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</si>
  <si>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</si>
  <si>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</si>
  <si>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</si>
  <si>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</si>
  <si>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</si>
  <si>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</si>
  <si>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</si>
  <si>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</si>
  <si>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</si>
  <si>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</si>
  <si>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</si>
  <si>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</si>
  <si>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</si>
  <si>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</si>
  <si>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</si>
  <si>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</si>
  <si>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</si>
  <si>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</si>
  <si>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</si>
  <si>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</si>
  <si>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</si>
  <si>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</si>
  <si>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</si>
  <si>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</si>
  <si>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</si>
  <si>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</si>
  <si>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</si>
  <si>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</si>
  <si>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</si>
  <si>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</si>
  <si>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</si>
  <si>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</si>
  <si>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</si>
  <si>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</si>
  <si>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</si>
  <si>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</si>
  <si>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</si>
  <si>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</si>
  <si>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</si>
  <si>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</si>
  <si>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</si>
  <si>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</si>
  <si>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</si>
  <si>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</si>
  <si>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</si>
  <si>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</si>
  <si>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</si>
  <si>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</si>
  <si>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</si>
  <si>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</si>
  <si>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</si>
  <si>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</si>
  <si>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</si>
  <si>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</si>
  <si>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</si>
  <si>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</si>
  <si>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</si>
  <si>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</si>
  <si>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</si>
  <si>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</si>
  <si>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</si>
  <si>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</si>
  <si>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</si>
  <si>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</si>
  <si>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</si>
  <si>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</si>
  <si>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</si>
  <si>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</si>
  <si>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</si>
  <si>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</si>
  <si>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</si>
  <si>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</si>
  <si>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</si>
  <si>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</si>
  <si>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</si>
  <si>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</si>
  <si>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</si>
  <si>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</si>
  <si>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</si>
  <si>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</si>
  <si>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</si>
  <si>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</si>
  <si>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</si>
  <si>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</si>
  <si>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</si>
  <si>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</si>
  <si>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</si>
  <si>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</si>
  <si>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</si>
  <si>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</si>
  <si>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</si>
  <si>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</si>
  <si>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</si>
  <si>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</si>
  <si>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</si>
  <si>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</si>
  <si>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</si>
  <si>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</si>
  <si>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</si>
  <si>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</si>
  <si>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</si>
  <si>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</si>
  <si>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</si>
  <si>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</si>
  <si>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</si>
  <si>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</si>
  <si>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</si>
  <si>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</si>
  <si>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</si>
  <si>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</si>
  <si>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</si>
  <si>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</si>
  <si>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</si>
  <si>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</si>
  <si>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</si>
  <si>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</si>
  <si>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</si>
  <si>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</si>
  <si>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</si>
  <si>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</si>
  <si>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</si>
  <si>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</si>
  <si>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</si>
  <si>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</si>
  <si>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</si>
  <si>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</si>
  <si>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</si>
  <si>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</si>
  <si>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</si>
  <si>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</si>
  <si>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</si>
  <si>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</si>
  <si>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</si>
  <si>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</si>
  <si>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</si>
  <si>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</si>
  <si>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</si>
  <si>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</si>
  <si>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</si>
  <si>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</si>
  <si>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</si>
  <si>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</si>
  <si>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</si>
  <si>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</si>
  <si>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</si>
  <si>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</si>
  <si>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</si>
  <si>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</si>
  <si>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</si>
  <si>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</si>
  <si>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</si>
  <si>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</si>
  <si>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</si>
  <si>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</si>
  <si>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</si>
  <si>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</si>
  <si>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</si>
  <si>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</si>
  <si>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</si>
  <si>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</si>
  <si>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</si>
  <si>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</si>
  <si>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</si>
  <si>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</si>
  <si>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</si>
  <si>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</si>
  <si>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</si>
  <si>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</si>
  <si>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</si>
  <si>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</si>
  <si>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</si>
  <si>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</si>
  <si>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</si>
  <si>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</si>
  <si>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</si>
  <si>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</si>
  <si>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</si>
  <si>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</si>
  <si>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</si>
  <si>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</si>
  <si>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</si>
  <si>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</si>
  <si>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</si>
  <si>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</si>
  <si>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</si>
  <si>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</si>
  <si>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</si>
  <si>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</si>
  <si>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</si>
  <si>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</si>
  <si>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</si>
  <si>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</si>
  <si>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</si>
  <si>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</si>
  <si>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</si>
  <si>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</si>
  <si>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</si>
  <si>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</si>
  <si>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</si>
  <si>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</si>
  <si>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</si>
  <si>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</si>
  <si>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</si>
  <si>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</si>
  <si>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</si>
  <si>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</si>
  <si>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</si>
  <si>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</si>
  <si>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</si>
  <si>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</si>
  <si>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</si>
  <si>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</si>
  <si>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</si>
  <si>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</si>
  <si>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</si>
  <si>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</si>
  <si>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</si>
  <si>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</si>
  <si>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</si>
  <si>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</si>
  <si>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</si>
  <si>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</si>
  <si>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</si>
  <si>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</si>
  <si>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</si>
  <si>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</si>
  <si>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</si>
  <si>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</si>
  <si>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</si>
  <si>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</si>
  <si>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</si>
  <si>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</si>
  <si>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</si>
  <si>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</si>
  <si>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</si>
  <si>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</si>
  <si>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</si>
  <si>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</si>
  <si>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</si>
  <si>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</si>
  <si>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</si>
  <si>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</si>
  <si>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</si>
  <si>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</si>
  <si>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</si>
  <si>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</si>
  <si>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</si>
  <si>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</si>
  <si>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</si>
  <si>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</si>
  <si>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</si>
  <si>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</si>
  <si>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</si>
  <si>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</si>
  <si>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</si>
  <si>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</si>
  <si>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</si>
  <si>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</si>
  <si>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</si>
  <si>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</si>
  <si>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</si>
  <si>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</si>
  <si>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</si>
  <si>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</si>
  <si>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</si>
  <si>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</si>
  <si>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</si>
  <si>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</si>
  <si>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</si>
  <si>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</si>
  <si>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</si>
  <si>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</si>
  <si>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</si>
  <si>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</si>
  <si>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</si>
  <si>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</si>
  <si>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</si>
  <si>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</si>
  <si>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</si>
  <si>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</si>
  <si>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</si>
  <si>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</si>
  <si>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</si>
  <si>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</si>
  <si>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</si>
  <si>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</si>
  <si>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</si>
  <si>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</si>
  <si>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</si>
  <si>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</si>
  <si>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</si>
  <si>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</si>
  <si>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</si>
  <si>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</si>
  <si>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</si>
  <si>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</si>
  <si>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</si>
  <si>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</si>
  <si>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</si>
  <si>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</si>
  <si>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</si>
  <si>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</si>
  <si>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</si>
  <si>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</si>
  <si>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</si>
  <si>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</si>
  <si>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</si>
  <si>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</si>
  <si>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</si>
  <si>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</si>
  <si>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</si>
  <si>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</si>
  <si>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</si>
  <si>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</si>
  <si>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</si>
  <si>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</si>
  <si>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</si>
  <si>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</si>
  <si>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</si>
  <si>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</si>
  <si>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</si>
  <si>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</si>
  <si>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</si>
  <si>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</si>
  <si>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</si>
  <si>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</si>
  <si>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</si>
  <si>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</si>
  <si>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</si>
  <si>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</si>
  <si>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</si>
  <si>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</si>
  <si>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</si>
  <si>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</si>
  <si>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</si>
  <si>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</si>
  <si>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</si>
  <si>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</si>
  <si>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</si>
  <si>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</si>
  <si>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</si>
  <si>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</si>
  <si>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</si>
  <si>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</si>
  <si>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</si>
  <si>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</si>
  <si>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</si>
  <si>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</si>
  <si>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</si>
  <si>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</si>
  <si>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</si>
  <si>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</si>
  <si>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</si>
  <si>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</si>
  <si>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</si>
  <si>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</si>
  <si>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</si>
  <si>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</si>
  <si>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</si>
  <si>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</si>
  <si>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</si>
  <si>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</si>
  <si>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</si>
  <si>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</si>
  <si>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</si>
  <si>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</si>
  <si>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</si>
  <si>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</si>
  <si>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</si>
  <si>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</si>
  <si>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</si>
  <si>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</si>
  <si>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</si>
  <si>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</si>
  <si>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</si>
  <si>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</si>
  <si>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</si>
  <si>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</si>
  <si>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</si>
  <si>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</si>
  <si>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</si>
  <si>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</si>
  <si>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</si>
  <si>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</si>
  <si>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</si>
  <si>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</si>
  <si>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</si>
  <si>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</si>
  <si>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</si>
  <si>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</si>
  <si>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</si>
  <si>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</si>
  <si>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</si>
  <si>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</si>
  <si>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</si>
  <si>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</si>
  <si>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</si>
  <si>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</si>
  <si>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</si>
  <si>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</si>
  <si>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</si>
  <si>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</si>
  <si>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</si>
  <si>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</si>
  <si>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</si>
  <si>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</si>
  <si>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</si>
  <si>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</si>
  <si>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</si>
  <si>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</si>
  <si>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</si>
  <si>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</si>
  <si>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</si>
  <si>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</si>
  <si>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</si>
  <si>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</si>
  <si>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</si>
  <si>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</si>
  <si>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</si>
  <si>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</si>
  <si>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</si>
  <si>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</si>
  <si>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</si>
  <si>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</si>
  <si>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</si>
  <si>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</si>
  <si>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</si>
  <si>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</si>
  <si>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</si>
  <si>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</si>
  <si>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</si>
  <si>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</si>
  <si>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</si>
  <si>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</si>
  <si>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</si>
  <si>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</si>
  <si>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</si>
  <si>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</si>
  <si>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</si>
  <si>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</si>
  <si>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</si>
  <si>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</si>
  <si>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</si>
  <si>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</si>
  <si>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</si>
  <si>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</si>
  <si>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</si>
  <si>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</si>
  <si>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</si>
  <si>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</si>
  <si>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</si>
  <si>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</si>
  <si>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</si>
  <si>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</si>
  <si>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</si>
  <si>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</si>
  <si>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</si>
  <si>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</si>
  <si>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</si>
  <si>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</si>
  <si>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</si>
  <si>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</si>
  <si>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</si>
  <si>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</si>
  <si>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</si>
  <si>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</si>
  <si>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</si>
  <si>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</si>
  <si>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</si>
  <si>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</si>
  <si>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</si>
  <si>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</si>
  <si>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</si>
  <si>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</si>
  <si>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</si>
  <si>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</si>
  <si>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</si>
  <si>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</si>
  <si>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</si>
  <si>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</si>
  <si>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</si>
  <si>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</si>
  <si>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</si>
  <si>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</si>
  <si>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</si>
  <si>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</si>
  <si>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</si>
  <si>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</si>
  <si>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</si>
  <si>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</si>
  <si>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</si>
  <si>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</si>
  <si>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</si>
  <si>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</si>
  <si>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</si>
  <si>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</si>
  <si>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</si>
  <si>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</si>
  <si>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</si>
  <si>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</si>
  <si>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</si>
  <si>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</si>
  <si>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</si>
  <si>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</si>
  <si>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</si>
  <si>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</si>
  <si>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</si>
  <si>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</si>
  <si>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</si>
  <si>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</si>
  <si>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</si>
  <si>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</si>
  <si>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</si>
  <si>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</si>
  <si>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</si>
  <si>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</si>
  <si>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</si>
  <si>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</si>
  <si>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</si>
  <si>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</si>
  <si>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</si>
  <si>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</si>
  <si>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</si>
  <si>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</si>
  <si>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</si>
  <si>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</si>
  <si>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</si>
  <si>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</si>
  <si>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</si>
  <si>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</si>
  <si>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</si>
  <si>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</si>
  <si>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</si>
  <si>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</si>
  <si>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</si>
  <si>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</si>
  <si>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</si>
  <si>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</si>
  <si>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</si>
  <si>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</si>
  <si>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</si>
  <si>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</si>
  <si>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</si>
  <si>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</si>
  <si>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</si>
  <si>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</si>
  <si>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</si>
  <si>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</si>
  <si>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</si>
  <si>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</si>
  <si>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</si>
  <si>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</si>
  <si>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</si>
  <si>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</si>
  <si>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</si>
  <si>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</si>
  <si>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</si>
  <si>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</si>
  <si>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</si>
  <si>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</si>
  <si>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</si>
  <si>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</si>
  <si>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</si>
  <si>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</si>
  <si>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</si>
  <si>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</si>
  <si>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</si>
  <si>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</si>
  <si>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</si>
  <si>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</si>
  <si>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</si>
  <si>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</si>
  <si>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</si>
  <si>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</si>
  <si>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</si>
  <si>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</si>
  <si>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</si>
  <si>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</si>
  <si>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</si>
  <si>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</si>
  <si>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</si>
  <si>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</si>
  <si>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</si>
  <si>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</si>
  <si>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</si>
  <si>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</si>
  <si>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</si>
  <si>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</si>
  <si>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</si>
  <si>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</si>
  <si>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</si>
  <si>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</si>
  <si>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</si>
  <si>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</si>
  <si>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</si>
  <si>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</si>
  <si>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</si>
  <si>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</si>
  <si>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</si>
  <si>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</si>
  <si>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</si>
  <si>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</si>
  <si>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</si>
  <si>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</si>
  <si>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</si>
  <si>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</si>
  <si>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</si>
  <si>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</si>
  <si>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</si>
  <si>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</si>
  <si>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</si>
  <si>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</si>
  <si>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</si>
  <si>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</si>
  <si>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</si>
  <si>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</si>
  <si>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</si>
  <si>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</si>
  <si>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</si>
  <si>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</si>
  <si>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</si>
  <si>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</si>
  <si>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</si>
  <si>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</si>
  <si>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</si>
  <si>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</si>
  <si>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</si>
  <si>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</si>
  <si>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</si>
  <si>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</si>
  <si>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</si>
  <si>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</si>
  <si>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</si>
  <si>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</si>
  <si>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</si>
  <si>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</si>
  <si>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</si>
  <si>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</si>
  <si>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</si>
  <si>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</si>
  <si>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</si>
  <si>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</si>
  <si>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</si>
  <si>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</si>
  <si>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</si>
  <si>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</si>
  <si>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</si>
  <si>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</si>
  <si>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</si>
  <si>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</si>
  <si>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</si>
  <si>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</si>
  <si>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</si>
  <si>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</si>
  <si>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</si>
  <si>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</si>
  <si>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</si>
  <si>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</si>
  <si>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</si>
  <si>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</si>
  <si>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</si>
  <si>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</si>
  <si>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</si>
  <si>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</si>
  <si>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</si>
  <si>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</si>
  <si>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</si>
  <si>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</si>
  <si>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</si>
  <si>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</si>
  <si>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</si>
  <si>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</si>
  <si>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</si>
  <si>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</si>
  <si>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</si>
  <si>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</si>
  <si>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</si>
  <si>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</si>
  <si>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</si>
  <si>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</si>
  <si>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</si>
  <si>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</si>
  <si>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</si>
  <si>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</si>
  <si>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</si>
  <si>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</si>
  <si>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</si>
  <si>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</si>
  <si>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</si>
  <si>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</si>
  <si>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</si>
  <si>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</si>
  <si>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</si>
  <si>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</si>
  <si>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</si>
  <si>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</si>
  <si>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</si>
  <si>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</si>
  <si>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</si>
  <si>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</si>
  <si>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</si>
  <si>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</si>
  <si>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</si>
  <si>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</si>
  <si>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</si>
  <si>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</si>
  <si>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</si>
  <si>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</si>
  <si>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</si>
  <si>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</si>
  <si>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</si>
  <si>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</si>
  <si>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</si>
  <si>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</si>
  <si>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</si>
  <si>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</si>
  <si>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</si>
  <si>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</si>
  <si>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</si>
  <si>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</si>
  <si>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</si>
  <si>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</si>
  <si>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</si>
  <si>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</si>
  <si>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</si>
  <si>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</si>
  <si>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</si>
  <si>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</si>
  <si>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</si>
  <si>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</si>
  <si>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</si>
  <si>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</si>
  <si>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</si>
  <si>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</si>
  <si>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</si>
  <si>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</si>
  <si>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</si>
  <si>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</si>
  <si>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</si>
  <si>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</si>
  <si>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</si>
  <si>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</si>
  <si>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</si>
  <si>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</si>
  <si>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</si>
  <si>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</si>
  <si>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</si>
  <si>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</si>
  <si>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</si>
  <si>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</si>
  <si>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</si>
  <si>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</si>
  <si>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</si>
  <si>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</si>
  <si>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</si>
  <si>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</si>
  <si>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</si>
  <si>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</si>
  <si>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</si>
  <si>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</si>
  <si>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</si>
  <si>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</si>
  <si>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</si>
  <si>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</si>
  <si>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</si>
  <si>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</si>
  <si>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</si>
  <si>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</si>
  <si>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</si>
  <si>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</si>
  <si>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</si>
  <si>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</si>
  <si>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</si>
  <si>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</si>
  <si>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</si>
  <si>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</si>
  <si>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</si>
  <si>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</si>
  <si>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</si>
  <si>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</si>
  <si>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</si>
  <si>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</si>
  <si>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</si>
  <si>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</si>
  <si>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</si>
  <si>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</si>
  <si>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</si>
  <si>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</si>
  <si>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</si>
  <si>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</si>
  <si>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</si>
  <si>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</si>
  <si>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</si>
  <si>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</si>
  <si>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</si>
  <si>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</si>
  <si>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</si>
  <si>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</si>
  <si>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</si>
  <si>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</si>
  <si>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</si>
  <si>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</si>
  <si>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</si>
  <si>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</si>
  <si>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</si>
  <si>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</si>
  <si>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</si>
  <si>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</si>
  <si>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</si>
  <si>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</si>
  <si>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</si>
  <si>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</si>
  <si>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</si>
  <si>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</si>
  <si>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</si>
  <si>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</si>
  <si>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</si>
  <si>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</si>
  <si>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</si>
  <si>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</si>
  <si>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</si>
  <si>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</si>
  <si>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</si>
  <si>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</si>
  <si>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</si>
  <si>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</si>
  <si>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</si>
  <si>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</si>
  <si>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</si>
  <si>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</si>
  <si>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</si>
  <si>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</si>
  <si>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</si>
  <si>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</si>
  <si>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</si>
  <si>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</si>
  <si>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</si>
  <si>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</si>
  <si>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</si>
  <si>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</si>
  <si>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</si>
  <si>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</si>
  <si>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</si>
  <si>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</si>
  <si>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</si>
  <si>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</si>
  <si>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</si>
  <si>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</si>
  <si>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</si>
  <si>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</si>
  <si>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</si>
  <si>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</si>
  <si>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</si>
  <si>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</si>
  <si>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</si>
  <si>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</si>
  <si>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</si>
  <si>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</si>
  <si>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</si>
  <si>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</si>
  <si>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</si>
  <si>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</si>
  <si>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</si>
  <si>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</si>
  <si>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</si>
  <si>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</si>
  <si>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</si>
  <si>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</si>
  <si>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</si>
  <si>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</si>
  <si>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</si>
  <si>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</si>
  <si>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</si>
  <si>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</si>
  <si>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</si>
  <si>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</si>
  <si>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</si>
  <si>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</si>
  <si>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</si>
  <si>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</si>
  <si>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</si>
  <si>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</si>
  <si>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</si>
  <si>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</si>
  <si>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</si>
  <si>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</si>
  <si>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</si>
  <si>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</si>
  <si>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</si>
  <si>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</si>
  <si>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</si>
  <si>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</si>
  <si>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</si>
  <si>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</si>
  <si>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</si>
  <si>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</si>
  <si>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</si>
  <si>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</si>
  <si>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</si>
  <si>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</si>
  <si>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</si>
  <si>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</si>
  <si>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</si>
  <si>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</si>
  <si>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</si>
  <si>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</si>
  <si>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</si>
  <si>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</si>
  <si>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</si>
  <si>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</si>
  <si>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</si>
  <si>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</si>
  <si>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</si>
  <si>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</si>
  <si>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</si>
  <si>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</si>
  <si>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</si>
  <si>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</si>
  <si>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</si>
  <si>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</si>
  <si>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</si>
  <si>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</si>
  <si>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</si>
  <si>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</si>
  <si>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</si>
  <si>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</si>
  <si>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</si>
  <si>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</si>
  <si>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</si>
  <si>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</si>
  <si>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</si>
  <si>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</si>
  <si>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</si>
  <si>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</si>
  <si>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</si>
  <si>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</si>
  <si>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</si>
  <si>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</si>
  <si>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</si>
  <si>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</si>
  <si>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</si>
  <si>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</si>
  <si>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</si>
  <si>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</si>
  <si>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</si>
  <si>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</si>
  <si>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</si>
  <si>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</si>
  <si>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</si>
  <si>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</si>
  <si>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</si>
  <si>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</si>
  <si>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</si>
  <si>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</si>
  <si>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</si>
  <si>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</si>
  <si>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</si>
  <si>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</si>
  <si>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</si>
  <si>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</si>
  <si>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</si>
  <si>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</si>
  <si>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</si>
  <si>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</si>
  <si>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</si>
  <si>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</si>
  <si>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</si>
  <si>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</si>
  <si>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</si>
  <si>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</si>
  <si>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</si>
  <si>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</si>
  <si>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</si>
  <si>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</si>
  <si>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</si>
  <si>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</si>
  <si>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</si>
  <si>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</si>
  <si>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</si>
  <si>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</si>
  <si>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</si>
  <si>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</si>
  <si>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</si>
  <si>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</si>
  <si>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</si>
  <si>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</si>
  <si>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</si>
  <si>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</si>
  <si>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</si>
  <si>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</si>
  <si>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</si>
  <si>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</si>
  <si>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</si>
  <si>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</si>
  <si>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</si>
  <si>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</si>
  <si>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</si>
  <si>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</si>
  <si>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</si>
  <si>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</si>
  <si>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</si>
  <si>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</si>
  <si>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</si>
  <si>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</si>
  <si>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</si>
  <si>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</si>
  <si>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</si>
  <si>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</si>
  <si>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</si>
  <si>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</si>
  <si>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</si>
  <si>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</si>
  <si>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</si>
  <si>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</si>
  <si>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</si>
  <si>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</si>
  <si>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</si>
  <si>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</si>
  <si>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</si>
  <si>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</si>
  <si>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</si>
  <si>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</si>
  <si>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</si>
  <si>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</si>
  <si>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</si>
  <si>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</si>
  <si>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</si>
  <si>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</si>
  <si>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</si>
  <si>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</si>
  <si>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</si>
  <si>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</si>
  <si>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</si>
  <si>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</si>
  <si>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</si>
  <si>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</si>
  <si>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</si>
  <si>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</si>
  <si>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</si>
  <si>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</si>
  <si>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</si>
  <si>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</si>
  <si>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</si>
  <si>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</si>
  <si>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</si>
  <si>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</si>
  <si>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</si>
  <si>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</si>
  <si>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</si>
  <si>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</si>
  <si>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</si>
  <si>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</si>
  <si>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</si>
  <si>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</si>
  <si>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</si>
  <si>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</si>
  <si>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</si>
  <si>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</si>
  <si>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</si>
  <si>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</si>
  <si>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</si>
  <si>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</si>
  <si>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</si>
  <si>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</si>
  <si>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</si>
  <si>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</si>
  <si>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</si>
  <si>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</si>
  <si>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</si>
  <si>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</si>
  <si>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</si>
  <si>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</si>
  <si>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</si>
  <si>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</si>
  <si>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</si>
  <si>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</si>
  <si>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</si>
  <si>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</si>
  <si>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</si>
  <si>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</si>
  <si>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</si>
  <si>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</si>
  <si>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</si>
  <si>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</si>
  <si>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</si>
  <si>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</si>
  <si>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</si>
  <si>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</si>
  <si>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</si>
  <si>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</si>
  <si>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</si>
  <si>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</si>
  <si>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</si>
  <si>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</si>
  <si>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</si>
  <si>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</si>
  <si>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</si>
  <si>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</si>
  <si>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</si>
  <si>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</si>
  <si>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</si>
  <si>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</si>
  <si>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</si>
  <si>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</si>
  <si>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</si>
  <si>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</si>
  <si>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</si>
  <si>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</si>
  <si>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</si>
  <si>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</si>
  <si>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</si>
  <si>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</si>
  <si>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</si>
  <si>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</si>
  <si>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</si>
  <si>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</si>
  <si>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</si>
  <si>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</si>
  <si>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</si>
  <si>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</si>
  <si>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</si>
  <si>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</si>
  <si>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</si>
  <si>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</si>
  <si>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</si>
  <si>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</si>
  <si>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</si>
  <si>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</si>
  <si>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</si>
  <si>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</si>
  <si>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</si>
  <si>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</si>
  <si>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</si>
  <si>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</si>
  <si>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</si>
  <si>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</si>
  <si>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</si>
  <si>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</si>
  <si>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</si>
  <si>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</si>
  <si>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</si>
  <si>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</si>
  <si>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</si>
  <si>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</si>
  <si>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</si>
  <si>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</si>
  <si>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</si>
  <si>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</si>
  <si>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</si>
  <si>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</si>
  <si>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</si>
  <si>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</si>
  <si>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</si>
  <si>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</si>
  <si>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</si>
  <si>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</si>
  <si>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</si>
  <si>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</si>
  <si>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</si>
  <si>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</si>
  <si>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</si>
  <si>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</si>
  <si>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</si>
  <si>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</si>
  <si>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</si>
  <si>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</si>
  <si>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</si>
  <si>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</si>
  <si>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</si>
  <si>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</si>
  <si>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</si>
  <si>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</si>
  <si>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</si>
  <si>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</si>
  <si>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</si>
  <si>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</si>
  <si>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</si>
  <si>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</si>
  <si>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</si>
  <si>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</si>
  <si>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</si>
  <si>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</si>
  <si>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</si>
  <si>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</si>
  <si>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</si>
  <si>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</si>
  <si>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</si>
  <si>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</si>
  <si>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</si>
  <si>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</si>
  <si>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</si>
  <si>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</si>
  <si>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</si>
  <si>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</si>
  <si>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</si>
  <si>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</si>
  <si>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</si>
  <si>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</si>
  <si>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</si>
  <si>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</si>
  <si>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</si>
  <si>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</si>
  <si>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</si>
  <si>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</si>
  <si>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</si>
  <si>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</si>
  <si>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</si>
  <si>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</si>
  <si>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</si>
  <si>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</si>
  <si>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</si>
  <si>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</si>
  <si>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</si>
  <si>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</si>
  <si>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</si>
  <si>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</si>
  <si>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</si>
  <si>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</si>
  <si>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</si>
  <si>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</si>
  <si>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</si>
  <si>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</si>
  <si>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</si>
  <si>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</si>
  <si>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</si>
  <si>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</si>
  <si>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</si>
  <si>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</si>
  <si>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</si>
  <si>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</si>
  <si>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</si>
  <si>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</si>
  <si>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</si>
  <si>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</si>
  <si>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</si>
  <si>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</si>
  <si>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</si>
  <si>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</si>
  <si>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</si>
  <si>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</si>
  <si>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</si>
  <si>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</si>
  <si>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</si>
  <si>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</si>
  <si>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</si>
  <si>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</si>
  <si>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</si>
  <si>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</si>
  <si>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</si>
  <si>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</si>
  <si>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</si>
  <si>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</si>
  <si>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</si>
  <si>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</si>
  <si>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</si>
  <si>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</si>
  <si>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</si>
  <si>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</si>
  <si>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</si>
  <si>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</si>
  <si>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</si>
  <si>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</si>
  <si>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</si>
  <si>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</si>
  <si>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</si>
  <si>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</si>
  <si>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</si>
  <si>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</si>
  <si>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</si>
  <si>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</si>
  <si>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</si>
  <si>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</si>
  <si>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</si>
  <si>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</si>
  <si>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</si>
  <si>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</si>
  <si>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</si>
  <si>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</si>
  <si>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</si>
  <si>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</si>
  <si>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</si>
  <si>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</si>
  <si>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</si>
  <si>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</si>
  <si>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</si>
  <si>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</si>
  <si>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</si>
  <si>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</si>
  <si>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</si>
  <si>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</si>
  <si>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</si>
  <si>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</si>
  <si>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</si>
  <si>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</si>
  <si>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</si>
  <si>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</si>
  <si>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</si>
  <si>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</si>
  <si>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</si>
  <si>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</si>
  <si>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</si>
  <si>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</si>
  <si>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</si>
  <si>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</si>
  <si>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</si>
  <si>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</si>
  <si>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</si>
  <si>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</si>
  <si>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</si>
  <si>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</si>
  <si>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</si>
  <si>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</si>
  <si>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</si>
  <si>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</si>
  <si>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</si>
  <si>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</si>
  <si>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</si>
  <si>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</si>
  <si>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</si>
  <si>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</si>
  <si>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</si>
  <si>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</si>
  <si>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</si>
  <si>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</si>
  <si>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</si>
  <si>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</si>
  <si>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</si>
  <si>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</si>
  <si>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</si>
  <si>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</si>
  <si>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</si>
  <si>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</si>
  <si>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</si>
  <si>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</si>
  <si>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</si>
  <si>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</si>
  <si>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</si>
  <si>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</si>
  <si>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</si>
  <si>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</si>
  <si>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</si>
  <si>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</si>
  <si>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</si>
  <si>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</si>
  <si>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</si>
  <si>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</si>
  <si>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</si>
  <si>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</si>
  <si>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</si>
  <si>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</si>
  <si>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</si>
  <si>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</si>
  <si>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</si>
  <si>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</si>
  <si>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</si>
  <si>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</si>
  <si>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</si>
  <si>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</si>
  <si>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</si>
  <si>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</si>
  <si>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</si>
  <si>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</si>
  <si>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</si>
  <si>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</si>
  <si>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</si>
  <si>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</si>
  <si>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</si>
  <si>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</si>
  <si>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</si>
  <si>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</si>
  <si>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</si>
  <si>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</si>
  <si>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</si>
  <si>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</si>
  <si>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</si>
  <si>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</si>
  <si>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</si>
  <si>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</si>
  <si>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</si>
  <si>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</si>
  <si>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</si>
  <si>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</si>
  <si>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</si>
  <si>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</si>
  <si>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</si>
  <si>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</si>
  <si>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</si>
  <si>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</si>
  <si>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</si>
  <si>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</si>
  <si>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</si>
  <si>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</si>
  <si>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</si>
  <si>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</si>
  <si>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</si>
  <si>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</si>
  <si>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</si>
  <si>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</si>
  <si>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</si>
  <si>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</si>
  <si>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</si>
  <si>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</si>
  <si>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</si>
  <si>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</si>
  <si>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</si>
  <si>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</si>
  <si>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</si>
  <si>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</si>
  <si>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</si>
  <si>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</si>
  <si>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</si>
  <si>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</si>
  <si>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</si>
  <si>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</si>
  <si>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</si>
  <si>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</si>
  <si>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</si>
  <si>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</si>
  <si>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</si>
  <si>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</si>
  <si>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</si>
  <si>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</si>
  <si>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</si>
  <si>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</si>
  <si>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</si>
  <si>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</si>
  <si>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</si>
  <si>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</si>
  <si>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</si>
  <si>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</si>
  <si>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</si>
  <si>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</si>
  <si>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</si>
  <si>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</si>
  <si>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</si>
  <si>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</si>
  <si>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</si>
  <si>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</si>
  <si>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</si>
  <si>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</si>
  <si>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</si>
  <si>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</si>
  <si>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</si>
  <si>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</si>
  <si>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</si>
  <si>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</si>
  <si>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</si>
  <si>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</si>
  <si>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</si>
  <si>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</si>
  <si>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</si>
  <si>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</si>
  <si>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</si>
  <si>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</si>
  <si>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</si>
  <si>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</si>
  <si>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</si>
  <si>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</si>
  <si>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</si>
  <si>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</si>
  <si>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</si>
  <si>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</si>
  <si>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</si>
  <si>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</si>
  <si>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</si>
  <si>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</si>
  <si>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</si>
  <si>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</si>
  <si>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</si>
  <si>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</si>
  <si>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</si>
  <si>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</si>
  <si>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</si>
  <si>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</si>
  <si>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</si>
  <si>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</si>
  <si>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</si>
  <si>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</si>
  <si>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</si>
  <si>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</si>
  <si>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</si>
  <si>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</si>
  <si>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</si>
  <si>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</si>
  <si>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</si>
  <si>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</si>
  <si>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</si>
  <si>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</si>
  <si>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</si>
  <si>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</si>
  <si>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</si>
  <si>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</si>
  <si>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</si>
  <si>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</si>
  <si>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</si>
  <si>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</si>
  <si>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</si>
  <si>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</si>
  <si>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</si>
  <si>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</si>
  <si>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</si>
  <si>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</si>
  <si>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</si>
  <si>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</si>
  <si>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</si>
  <si>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</si>
  <si>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</si>
  <si>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</si>
  <si>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</si>
  <si>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</si>
  <si>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</si>
  <si>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</si>
  <si>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</si>
  <si>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</si>
  <si>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</si>
  <si>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</si>
  <si>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</si>
  <si>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</si>
  <si>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</si>
  <si>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</si>
  <si>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</si>
  <si>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</si>
  <si>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</si>
  <si>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</si>
  <si>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</si>
  <si>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</si>
  <si>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</si>
  <si>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</si>
  <si>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</si>
  <si>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</si>
  <si>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</si>
  <si>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</si>
  <si>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</si>
  <si>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</si>
  <si>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</si>
  <si>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</si>
  <si>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</si>
  <si>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</si>
  <si>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</si>
  <si>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</si>
  <si>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</si>
  <si>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</si>
  <si>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</si>
  <si>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</si>
  <si>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</si>
  <si>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</si>
  <si>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</si>
  <si>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</si>
  <si>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</si>
  <si>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</si>
  <si>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</si>
  <si>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</si>
  <si>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</si>
  <si>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</si>
  <si>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</si>
  <si>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</si>
  <si>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</si>
  <si>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</si>
  <si>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</si>
  <si>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</si>
  <si>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</si>
  <si>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</si>
  <si>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</si>
  <si>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</si>
  <si>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</si>
  <si>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</si>
  <si>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</si>
  <si>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</si>
  <si>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</si>
  <si>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</si>
  <si>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</si>
  <si>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</si>
  <si>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</si>
  <si>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</si>
  <si>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</si>
  <si>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</si>
  <si>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</si>
  <si>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</si>
  <si>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</si>
  <si>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</si>
  <si>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</si>
  <si>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</si>
  <si>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</si>
  <si>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</si>
  <si>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</si>
  <si>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</si>
  <si>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</si>
  <si>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</si>
  <si>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</si>
  <si>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</si>
  <si>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</si>
  <si>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</si>
  <si>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</si>
  <si>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</si>
  <si>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</si>
  <si>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</si>
  <si>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</si>
  <si>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</si>
  <si>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</si>
  <si>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</si>
  <si>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</si>
  <si>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</si>
  <si>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</si>
  <si>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</si>
  <si>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</si>
  <si>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</si>
  <si>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</si>
  <si>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</si>
  <si>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</si>
  <si>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</si>
  <si>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</si>
  <si>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</si>
  <si>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</si>
  <si>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</si>
  <si>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</si>
  <si>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</si>
  <si>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</si>
  <si>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</si>
  <si>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</si>
  <si>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</si>
  <si>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</si>
  <si>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</si>
  <si>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</si>
  <si>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</si>
  <si>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</si>
  <si>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</si>
  <si>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</si>
  <si>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</si>
  <si>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</si>
  <si>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</si>
  <si>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</si>
  <si>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</si>
  <si>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</si>
  <si>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</si>
  <si>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</si>
  <si>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</si>
  <si>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</si>
  <si>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</si>
  <si>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</si>
  <si>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</si>
  <si>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</si>
  <si>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</si>
  <si>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</si>
  <si>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</si>
  <si>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</si>
  <si>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</si>
  <si>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</si>
  <si>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</si>
  <si>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</si>
  <si>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</si>
  <si>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</si>
  <si>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</si>
  <si>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</si>
  <si>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</si>
  <si>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</si>
  <si>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</si>
  <si>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</si>
  <si>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</si>
  <si>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</si>
  <si>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</si>
  <si>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</si>
  <si>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</si>
  <si>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</si>
  <si>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</si>
  <si>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</si>
  <si>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</si>
  <si>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</si>
  <si>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</si>
  <si>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</si>
  <si>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</si>
  <si>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</si>
  <si>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</si>
  <si>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</si>
  <si>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</si>
  <si>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</si>
  <si>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</si>
  <si>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</si>
  <si>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</si>
  <si>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</si>
  <si>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</si>
  <si>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</si>
  <si>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</si>
  <si>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</si>
  <si>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</si>
  <si>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</si>
  <si>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</si>
  <si>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</si>
  <si>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</si>
  <si>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</si>
  <si>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</si>
  <si>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</si>
  <si>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</si>
  <si>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</si>
  <si>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</si>
  <si>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</si>
  <si>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</si>
  <si>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</si>
  <si>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</si>
  <si>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</si>
  <si>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</si>
  <si>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</si>
  <si>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</si>
  <si>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</si>
  <si>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</si>
  <si>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</si>
  <si>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</si>
  <si>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</si>
  <si>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</si>
  <si>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</si>
  <si>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</si>
  <si>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</si>
  <si>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</si>
  <si>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</si>
  <si>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</si>
  <si>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</si>
  <si>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</si>
  <si>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</si>
  <si>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</si>
  <si>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</si>
  <si>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</si>
  <si>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</si>
  <si>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</si>
  <si>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</si>
  <si>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</si>
  <si>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</si>
  <si>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</si>
  <si>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</si>
  <si>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</si>
  <si>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</si>
  <si>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</si>
  <si>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</si>
  <si>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</si>
  <si>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</si>
  <si>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</si>
  <si>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</si>
  <si>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</si>
  <si>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</si>
  <si>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</si>
  <si>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</si>
  <si>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</si>
  <si>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</si>
  <si>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</si>
  <si>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</si>
  <si>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</si>
  <si>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</si>
  <si>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</si>
  <si>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</si>
  <si>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</si>
  <si>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</si>
  <si>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</si>
  <si>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</si>
  <si>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</si>
  <si>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</si>
  <si>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</si>
  <si>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</si>
  <si>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</si>
  <si>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</si>
  <si>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</si>
  <si>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</si>
  <si>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</si>
  <si>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</si>
  <si>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</si>
  <si>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</si>
  <si>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</si>
  <si>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</si>
  <si>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</si>
  <si>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</si>
  <si>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</si>
  <si>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</si>
  <si>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</si>
  <si>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</si>
  <si>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</si>
  <si>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</si>
  <si>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</si>
  <si>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</si>
  <si>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</si>
  <si>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</si>
  <si>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</si>
  <si>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</si>
  <si>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</si>
  <si>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</si>
  <si>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</si>
  <si>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</si>
  <si>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</si>
  <si>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</si>
  <si>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</si>
  <si>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</si>
  <si>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</si>
  <si>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</si>
  <si>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</si>
  <si>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</si>
  <si>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</si>
  <si>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</si>
  <si>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</si>
  <si>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</si>
  <si>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</si>
  <si>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</si>
  <si>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</si>
  <si>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</si>
  <si>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</si>
  <si>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</si>
  <si>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</si>
  <si>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</si>
  <si>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</si>
  <si>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</si>
  <si>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</si>
  <si>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</si>
  <si>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</si>
  <si>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</si>
  <si>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</si>
  <si>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</si>
  <si>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</si>
  <si>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</si>
  <si>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</si>
  <si>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</si>
  <si>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</si>
  <si>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</si>
  <si>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</si>
  <si>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</si>
  <si>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</si>
  <si>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</si>
  <si>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</si>
  <si>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</si>
  <si>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</si>
  <si>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</si>
  <si>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</si>
  <si>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</si>
  <si>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</si>
  <si>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</si>
  <si>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</si>
  <si>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</si>
  <si>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</si>
  <si>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</si>
  <si>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</si>
  <si>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</si>
  <si>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</si>
  <si>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</si>
  <si>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</si>
  <si>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</si>
  <si>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</si>
  <si>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</si>
  <si>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</si>
  <si>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</si>
  <si>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</si>
  <si>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</si>
  <si>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</si>
  <si>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</si>
  <si>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</si>
  <si>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</si>
  <si>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</si>
  <si>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</si>
  <si>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</si>
  <si>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</si>
  <si>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</si>
  <si>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</si>
  <si>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</si>
  <si>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</si>
  <si>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</si>
  <si>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</si>
  <si>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</si>
  <si>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</si>
  <si>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</si>
  <si>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</si>
  <si>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</si>
  <si>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</si>
  <si>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</si>
  <si>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</si>
  <si>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</si>
  <si>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</si>
  <si>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</si>
  <si>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</si>
  <si>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</si>
  <si>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</si>
  <si>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</si>
  <si>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</si>
  <si>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</si>
  <si>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</si>
  <si>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</si>
  <si>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</si>
  <si>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</si>
  <si>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</si>
  <si>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</si>
  <si>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</si>
  <si>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</si>
  <si>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</si>
  <si>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</si>
  <si>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</si>
  <si>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</si>
  <si>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</si>
  <si>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</si>
  <si>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</si>
  <si>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</si>
  <si>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</si>
  <si>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</si>
  <si>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</si>
  <si>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</si>
  <si>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</si>
  <si>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</si>
  <si>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</si>
  <si>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</si>
  <si>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</si>
  <si>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</si>
  <si>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</si>
  <si>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</si>
  <si>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</si>
  <si>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</si>
  <si>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</si>
  <si>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</si>
  <si>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</si>
  <si>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</si>
  <si>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</si>
  <si>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</si>
  <si>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</si>
  <si>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</si>
  <si>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</si>
  <si>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</si>
  <si>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</si>
  <si>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</si>
  <si>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</si>
  <si>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</si>
  <si>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</si>
  <si>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</si>
  <si>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</si>
  <si>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</si>
  <si>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</si>
  <si>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</si>
  <si>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</si>
  <si>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</si>
  <si>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</si>
  <si>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</si>
  <si>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</si>
  <si>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</si>
  <si>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</si>
  <si>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</si>
  <si>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</si>
  <si>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</si>
  <si>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</si>
  <si>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</si>
  <si>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</si>
  <si>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</si>
  <si>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</si>
  <si>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</si>
  <si>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</si>
  <si>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</si>
  <si>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</si>
  <si>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</si>
  <si>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</si>
  <si>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</si>
  <si>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</si>
  <si>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</si>
  <si>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</si>
  <si>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</si>
  <si>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</si>
  <si>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</si>
  <si>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</si>
  <si>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</si>
  <si>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</si>
  <si>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</si>
  <si>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</si>
  <si>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</si>
  <si>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</si>
  <si>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</si>
  <si>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</si>
  <si>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</si>
  <si>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</si>
  <si>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</si>
  <si>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</si>
  <si>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</si>
  <si>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</si>
  <si>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</si>
  <si>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</si>
  <si>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</si>
  <si>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</si>
  <si>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</si>
  <si>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</si>
  <si>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</si>
  <si>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</si>
  <si>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</si>
  <si>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</si>
  <si>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</si>
  <si>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</si>
  <si>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</si>
  <si>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</si>
  <si>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</si>
  <si>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</si>
  <si>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</si>
  <si>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</si>
  <si>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</si>
  <si>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</si>
  <si>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</si>
  <si>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</si>
  <si>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</si>
  <si>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</si>
  <si>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</si>
  <si>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</si>
  <si>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</si>
  <si>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</si>
  <si>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</si>
  <si>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</si>
  <si>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</si>
  <si>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</si>
  <si>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</si>
  <si>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</si>
  <si>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</si>
  <si>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</si>
  <si>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</si>
  <si>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</si>
  <si>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</si>
  <si>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</si>
  <si>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</si>
  <si>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</si>
  <si>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</si>
  <si>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</si>
  <si>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</si>
  <si>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</si>
  <si>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</si>
  <si>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</si>
  <si>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</si>
  <si>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</si>
  <si>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</si>
  <si>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</si>
  <si>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</si>
  <si>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</si>
  <si>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</si>
  <si>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</si>
  <si>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</si>
  <si>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</si>
  <si>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</si>
  <si>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</si>
  <si>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</si>
  <si>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</si>
  <si>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</si>
  <si>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</si>
  <si>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</si>
  <si>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</si>
  <si>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</si>
  <si>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</si>
  <si>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</si>
  <si>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</si>
  <si>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</si>
  <si>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</si>
  <si>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</si>
  <si>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</si>
  <si>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</si>
  <si>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</si>
  <si>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</si>
  <si>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</si>
  <si>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</si>
  <si>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</si>
  <si>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</si>
  <si>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</si>
  <si>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</si>
  <si>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</si>
  <si>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</si>
  <si>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</si>
  <si>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</si>
  <si>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</si>
  <si>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</si>
  <si>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</si>
  <si>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</si>
  <si>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</si>
  <si>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</si>
  <si>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</si>
  <si>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</si>
  <si>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</si>
  <si>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</si>
  <si>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</si>
  <si>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</si>
  <si>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</si>
  <si>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</si>
  <si>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</si>
  <si>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</si>
  <si>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</si>
  <si>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</si>
  <si>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</si>
  <si>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</si>
  <si>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</si>
  <si>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</si>
  <si>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</si>
  <si>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</si>
  <si>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</si>
  <si>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</si>
  <si>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</si>
  <si>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</si>
  <si>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</si>
  <si>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</si>
  <si>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</si>
  <si>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</si>
  <si>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</si>
  <si>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</si>
  <si>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</si>
  <si>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</si>
  <si>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</si>
  <si>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</si>
  <si>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</si>
  <si>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</si>
  <si>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</si>
  <si>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</si>
  <si>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</si>
  <si>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</si>
  <si>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</si>
  <si>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</si>
  <si>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</si>
  <si>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</si>
  <si>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</si>
  <si>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</si>
  <si>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</si>
  <si>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</si>
  <si>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</si>
  <si>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</si>
  <si>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</si>
  <si>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</si>
  <si>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</si>
  <si>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</si>
  <si>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</si>
  <si>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</si>
  <si>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</si>
  <si>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</si>
  <si>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</si>
  <si>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</si>
  <si>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</si>
  <si>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</si>
  <si>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</si>
  <si>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</si>
  <si>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</si>
  <si>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</si>
  <si>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</si>
  <si>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</si>
  <si>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</si>
  <si>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</si>
  <si>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</si>
  <si>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</si>
  <si>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</si>
  <si>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</si>
  <si>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</si>
  <si>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</si>
  <si>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</si>
  <si>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</si>
  <si>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</si>
  <si>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</si>
  <si>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</si>
  <si>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</si>
  <si>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</si>
  <si>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</si>
  <si>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</si>
  <si>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</si>
  <si>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</si>
  <si>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</si>
  <si>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</si>
  <si>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</si>
  <si>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</si>
  <si>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</si>
  <si>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</si>
  <si>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</si>
  <si>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</si>
  <si>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</si>
  <si>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</si>
  <si>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</si>
  <si>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</si>
  <si>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</si>
  <si>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</si>
  <si>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</si>
  <si>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</si>
  <si>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</si>
  <si>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</si>
  <si>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</si>
  <si>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</si>
  <si>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</si>
  <si>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</si>
  <si>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</si>
  <si>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</si>
  <si>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</si>
  <si>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</si>
  <si>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</si>
  <si>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</si>
  <si>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</si>
  <si>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</si>
  <si>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</si>
  <si>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</si>
  <si>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</si>
  <si>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</si>
  <si>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</si>
  <si>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</si>
  <si>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</si>
  <si>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</si>
  <si>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</si>
  <si>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</si>
  <si>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</si>
  <si>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</si>
  <si>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</si>
  <si>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</si>
  <si>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</si>
  <si>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</si>
  <si>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</si>
  <si>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</si>
  <si>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</si>
  <si>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</si>
  <si>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</si>
  <si>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</si>
  <si>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</si>
  <si>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</si>
  <si>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</si>
  <si>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</si>
  <si>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</si>
  <si>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</si>
  <si>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</si>
  <si>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</si>
  <si>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</si>
  <si>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</si>
  <si>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</si>
  <si>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</si>
  <si>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</si>
  <si>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</si>
  <si>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</si>
  <si>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</si>
  <si>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</si>
  <si>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</si>
  <si>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</si>
  <si>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</si>
  <si>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</si>
  <si>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</si>
  <si>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</si>
  <si>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</si>
  <si>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</si>
  <si>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</si>
  <si>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</si>
  <si>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</si>
  <si>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</si>
  <si>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</si>
  <si>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</si>
  <si>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</si>
  <si>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</si>
  <si>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</si>
  <si>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</si>
  <si>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</si>
  <si>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</si>
  <si>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</si>
  <si>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</si>
  <si>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</si>
  <si>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</si>
  <si>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</si>
  <si>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</si>
  <si>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</si>
  <si>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</si>
  <si>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</si>
  <si>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</si>
  <si>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</si>
  <si>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</si>
  <si>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</si>
  <si>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</si>
  <si>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</si>
  <si>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</si>
  <si>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</si>
  <si>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</si>
  <si>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</si>
  <si>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</si>
  <si>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</si>
  <si>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</si>
  <si>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</si>
  <si>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</si>
  <si>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</si>
  <si>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</si>
  <si>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</si>
  <si>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</si>
  <si>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</si>
  <si>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</si>
  <si>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</si>
  <si>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</si>
  <si>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</si>
  <si>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</si>
  <si>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</si>
  <si>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</si>
  <si>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</si>
  <si>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</si>
  <si>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</si>
  <si>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</si>
  <si>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</si>
  <si>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</si>
  <si>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</si>
  <si>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</si>
  <si>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</si>
  <si>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</si>
  <si>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</si>
  <si>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</si>
  <si>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</si>
  <si>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</si>
  <si>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</si>
  <si>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</si>
  <si>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</si>
  <si>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</si>
  <si>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</si>
  <si>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</si>
  <si>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</si>
  <si>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</si>
  <si>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</si>
  <si>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</si>
  <si>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</si>
  <si>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</si>
  <si>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</si>
  <si>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</si>
  <si>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</si>
  <si>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</si>
  <si>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</si>
  <si>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</si>
  <si>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</si>
  <si>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</si>
  <si>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</si>
  <si>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</si>
  <si>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</si>
  <si>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</si>
  <si>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</si>
  <si>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</si>
  <si>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</si>
  <si>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</si>
  <si>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</si>
  <si>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</si>
  <si>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</si>
  <si>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</si>
  <si>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</si>
  <si>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</si>
  <si>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</si>
  <si>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</si>
  <si>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</si>
  <si>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</si>
  <si>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</si>
  <si>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</si>
  <si>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</si>
  <si>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</si>
  <si>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</si>
  <si>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</si>
  <si>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</si>
  <si>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</si>
  <si>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</si>
  <si>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</si>
  <si>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</si>
  <si>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</si>
  <si>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</si>
  <si>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</si>
  <si>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</si>
  <si>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</si>
  <si>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</si>
  <si>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</si>
  <si>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</si>
  <si>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</si>
  <si>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</si>
  <si>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</si>
  <si>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</si>
  <si>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</si>
  <si>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</si>
  <si>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</si>
  <si>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</si>
  <si>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</si>
  <si>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</si>
  <si>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</si>
  <si>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</si>
  <si>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</si>
  <si>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</si>
  <si>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</si>
  <si>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</si>
  <si>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</si>
  <si>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</si>
  <si>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</si>
  <si>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</si>
  <si>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</si>
  <si>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</si>
  <si>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</si>
  <si>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</si>
  <si>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</si>
  <si>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</si>
  <si>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</si>
  <si>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</si>
  <si>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</si>
  <si>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</si>
  <si>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</si>
  <si>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</si>
  <si>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</si>
  <si>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</si>
  <si>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</si>
  <si>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</si>
  <si>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</si>
  <si>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</si>
  <si>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</si>
  <si>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</si>
  <si>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</si>
  <si>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</si>
  <si>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</si>
  <si>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</si>
  <si>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</si>
  <si>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</si>
  <si>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</si>
  <si>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</si>
  <si>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</si>
  <si>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</si>
  <si>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</si>
  <si>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</si>
  <si>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</si>
  <si>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</si>
  <si>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</si>
  <si>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</si>
  <si>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</si>
  <si>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</si>
  <si>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</si>
  <si>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</si>
  <si>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</si>
  <si>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</si>
  <si>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</si>
  <si>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</si>
  <si>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</si>
  <si>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</si>
  <si>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</si>
  <si>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</si>
  <si>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</si>
  <si>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</si>
  <si>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</si>
  <si>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</si>
  <si>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</si>
  <si>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</si>
  <si>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</si>
  <si>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</si>
  <si>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</si>
  <si>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</si>
  <si>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</si>
  <si>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</si>
  <si>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</si>
  <si>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</si>
  <si>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</si>
  <si>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</si>
  <si>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</si>
  <si>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</si>
  <si>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</si>
  <si>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</si>
  <si>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</si>
  <si>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</si>
  <si>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</si>
  <si>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</si>
  <si>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</si>
  <si>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</si>
  <si>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</si>
  <si>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</si>
  <si>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</si>
  <si>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</si>
  <si>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</si>
  <si>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</si>
  <si>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</si>
  <si>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</si>
  <si>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</si>
  <si>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</si>
  <si>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</si>
  <si>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</si>
  <si>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</si>
  <si>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</si>
  <si>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</si>
  <si>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</si>
  <si>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</si>
  <si>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</si>
  <si>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</si>
  <si>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</si>
  <si>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</si>
  <si>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</si>
  <si>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</si>
  <si>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</si>
  <si>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</si>
  <si>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</si>
  <si>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</si>
  <si>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</si>
  <si>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</si>
  <si>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</si>
  <si>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</si>
  <si>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</si>
  <si>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</si>
  <si>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</si>
  <si>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</si>
  <si>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</si>
  <si>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</si>
  <si>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</si>
  <si>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</si>
  <si>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</si>
  <si>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</si>
  <si>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</si>
  <si>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</si>
  <si>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</si>
  <si>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</si>
  <si>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</si>
  <si>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</si>
  <si>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</si>
  <si>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</si>
  <si>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</si>
  <si>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</si>
  <si>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</si>
  <si>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</si>
  <si>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</si>
  <si>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</si>
  <si>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</si>
  <si>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</si>
  <si>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</si>
  <si>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</si>
  <si>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</si>
  <si>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</si>
  <si>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</si>
  <si>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</si>
  <si>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</si>
  <si>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</si>
  <si>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</si>
  <si>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</si>
  <si>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</si>
  <si>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</si>
  <si>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</si>
  <si>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</si>
  <si>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</si>
  <si>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</si>
  <si>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</si>
  <si>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</si>
  <si>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</si>
  <si>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</si>
  <si>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</si>
  <si>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</si>
  <si>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</si>
  <si>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</si>
  <si>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</si>
  <si>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</si>
  <si>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</si>
  <si>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</si>
  <si>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</si>
  <si>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</si>
  <si>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</si>
  <si>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</si>
  <si>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</si>
  <si>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</si>
  <si>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</si>
  <si>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</si>
  <si>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</si>
  <si>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</si>
  <si>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</si>
  <si>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</si>
  <si>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</si>
  <si>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</si>
  <si>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</si>
  <si>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</si>
  <si>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</si>
  <si>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</si>
  <si>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</si>
  <si>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</si>
  <si>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</si>
  <si>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</si>
  <si>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</si>
  <si>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</si>
  <si>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</si>
  <si>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</si>
  <si>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</si>
  <si>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</si>
  <si>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</si>
  <si>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</si>
  <si>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</si>
  <si>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</si>
  <si>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</si>
  <si>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</si>
  <si>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</si>
  <si>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</si>
  <si>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</si>
  <si>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</si>
  <si>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</si>
  <si>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</si>
  <si>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</si>
  <si>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</si>
  <si>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</si>
  <si>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</si>
  <si>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</si>
  <si>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</si>
  <si>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</si>
  <si>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</si>
  <si>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</si>
  <si>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</si>
  <si>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</si>
  <si>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</si>
  <si>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</si>
  <si>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</si>
  <si>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</si>
  <si>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</si>
  <si>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</si>
  <si>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</si>
  <si>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</si>
  <si>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</si>
  <si>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</si>
  <si>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</si>
  <si>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</si>
  <si>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</si>
  <si>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</si>
  <si>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</si>
  <si>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</si>
  <si>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</si>
  <si>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</si>
  <si>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</si>
  <si>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</si>
  <si>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</si>
  <si>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</si>
  <si>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</si>
  <si>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</si>
  <si>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</si>
  <si>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</si>
  <si>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</si>
  <si>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</si>
  <si>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</si>
  <si>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</si>
  <si>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</si>
  <si>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</si>
  <si>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</si>
  <si>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</si>
  <si>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</si>
  <si>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</si>
  <si>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</si>
  <si>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</si>
  <si>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</si>
  <si>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</si>
  <si>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</si>
  <si>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</si>
  <si>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</si>
  <si>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</si>
  <si>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</si>
  <si>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</si>
  <si>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</si>
  <si>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</si>
  <si>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</si>
  <si>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</si>
  <si>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</si>
  <si>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</si>
  <si>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</si>
  <si>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</si>
  <si>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</si>
  <si>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</si>
  <si>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</si>
  <si>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</si>
  <si>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</si>
  <si>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</si>
  <si>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</si>
  <si>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</si>
  <si>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</si>
  <si>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</si>
  <si>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</si>
  <si>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</si>
  <si>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</si>
  <si>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</si>
  <si>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</si>
  <si>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</si>
  <si>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</si>
  <si>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</si>
  <si>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</si>
  <si>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</si>
  <si>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</si>
  <si>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</si>
  <si>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</si>
  <si>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</si>
  <si>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</si>
  <si>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</si>
  <si>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</si>
  <si>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</si>
  <si>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</si>
  <si>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</si>
  <si>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</si>
  <si>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</si>
  <si>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</si>
  <si>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</si>
  <si>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</si>
  <si>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</si>
  <si>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</si>
  <si>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</si>
  <si>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</si>
  <si>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</si>
  <si>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</si>
  <si>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</si>
  <si>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</si>
  <si>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</si>
  <si>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</si>
  <si>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</si>
  <si>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</si>
  <si>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</si>
  <si>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</si>
  <si>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</si>
  <si>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</si>
  <si>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</si>
  <si>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</si>
  <si>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</si>
  <si>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</si>
  <si>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</si>
  <si>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</si>
  <si>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</si>
  <si>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</si>
  <si>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</si>
  <si>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</si>
  <si>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</si>
  <si>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</si>
  <si>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</si>
  <si>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</si>
  <si>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</si>
  <si>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</si>
  <si>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</si>
  <si>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</si>
  <si>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</si>
  <si>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</si>
  <si>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</si>
  <si>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</si>
  <si>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</si>
  <si>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</si>
  <si>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</si>
  <si>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</si>
  <si>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</si>
  <si>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</si>
  <si>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</si>
  <si>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</si>
  <si>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</si>
  <si>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</si>
  <si>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</si>
  <si>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</si>
  <si>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</si>
  <si>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</si>
  <si>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</si>
  <si>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</si>
  <si>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</si>
  <si>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</si>
  <si>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</si>
  <si>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</si>
  <si>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</si>
  <si>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</si>
  <si>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</si>
  <si>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</si>
  <si>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</si>
  <si>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</si>
  <si>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</si>
  <si>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</si>
  <si>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</si>
  <si>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</si>
  <si>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</si>
  <si>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</si>
  <si>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</si>
  <si>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</si>
  <si>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</si>
  <si>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</si>
  <si>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</si>
  <si>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</si>
  <si>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</si>
  <si>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</si>
  <si>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</si>
  <si>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</si>
  <si>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</si>
  <si>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</si>
  <si>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</si>
  <si>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</si>
  <si>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</si>
  <si>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</si>
  <si>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</si>
  <si>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</si>
  <si>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</si>
  <si>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</si>
  <si>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</si>
  <si>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</si>
  <si>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</si>
  <si>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</si>
  <si>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</si>
  <si>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</si>
  <si>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</si>
  <si>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</si>
  <si>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</si>
  <si>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</si>
  <si>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</si>
  <si>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</si>
  <si>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</si>
  <si>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</si>
  <si>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</si>
  <si>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</si>
  <si>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</si>
  <si>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</si>
  <si>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</si>
  <si>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</si>
  <si>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</si>
  <si>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</si>
  <si>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</si>
  <si>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</si>
  <si>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</si>
  <si>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</si>
  <si>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</si>
  <si>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</si>
  <si>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</si>
  <si>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</si>
  <si>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</si>
  <si>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</si>
  <si>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</si>
  <si>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</si>
  <si>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</si>
  <si>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</si>
  <si>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</si>
  <si>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</si>
  <si>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</si>
  <si>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</si>
  <si>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</si>
  <si>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</si>
  <si>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</si>
  <si>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</si>
  <si>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</si>
  <si>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</si>
  <si>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</si>
  <si>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</si>
  <si>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</si>
  <si>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</si>
  <si>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</si>
  <si>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</si>
  <si>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</si>
  <si>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</si>
  <si>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</si>
  <si>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</si>
  <si>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</si>
  <si>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</si>
  <si>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</si>
  <si>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</si>
  <si>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</si>
  <si>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</si>
  <si>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</si>
  <si>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</si>
  <si>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</si>
  <si>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</si>
  <si>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</si>
  <si>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</si>
  <si>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</si>
  <si>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</si>
  <si>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</si>
  <si>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</si>
  <si>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</si>
  <si>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</si>
  <si>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</si>
  <si>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</si>
  <si>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</si>
  <si>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</si>
  <si>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</si>
  <si>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</si>
  <si>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</si>
  <si>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</si>
  <si>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</si>
  <si>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</si>
  <si>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</si>
  <si>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</si>
  <si>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</si>
  <si>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</si>
  <si>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</si>
  <si>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</si>
  <si>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</si>
  <si>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</si>
  <si>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</si>
  <si>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</si>
  <si>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</si>
  <si>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</si>
  <si>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</si>
  <si>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</si>
  <si>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</si>
  <si>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</si>
  <si>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</si>
  <si>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</si>
  <si>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</si>
  <si>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</si>
  <si>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</si>
  <si>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</si>
  <si>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</si>
  <si>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</si>
  <si>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</si>
  <si>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</si>
  <si>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</si>
  <si>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</si>
  <si>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</si>
  <si>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</si>
  <si>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</si>
  <si>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</si>
  <si>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</si>
  <si>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</si>
  <si>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</si>
  <si>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</si>
  <si>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</si>
  <si>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</si>
  <si>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</si>
  <si>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</si>
  <si>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</si>
  <si>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</si>
  <si>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</si>
  <si>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</si>
  <si>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</si>
  <si>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</si>
  <si>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</si>
  <si>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</si>
  <si>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</si>
  <si>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</si>
  <si>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</si>
  <si>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</si>
  <si>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</si>
  <si>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</si>
  <si>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</si>
  <si>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</si>
  <si>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</si>
  <si>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</si>
  <si>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</si>
  <si>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</si>
  <si>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</si>
  <si>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</si>
  <si>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</si>
  <si>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</si>
  <si>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</si>
  <si>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</si>
  <si>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</si>
  <si>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</si>
  <si>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</si>
  <si>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</si>
  <si>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</si>
  <si>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</si>
  <si>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</si>
  <si>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</si>
  <si>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</si>
  <si>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</si>
  <si>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</si>
  <si>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</si>
  <si>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</si>
  <si>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</si>
  <si>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</si>
  <si>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</si>
  <si>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</si>
  <si>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</si>
  <si>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</si>
  <si>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</si>
  <si>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</si>
  <si>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</si>
  <si>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</si>
  <si>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</si>
  <si>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</si>
  <si>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</si>
  <si>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</si>
  <si>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</si>
  <si>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</si>
  <si>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</si>
  <si>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</si>
  <si>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</si>
  <si>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</si>
  <si>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</si>
  <si>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</si>
  <si>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</si>
  <si>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</si>
  <si>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</si>
  <si>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</si>
  <si>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</si>
  <si>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</si>
  <si>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</si>
  <si>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</si>
  <si>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</si>
  <si>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</si>
  <si>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</si>
  <si>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</si>
  <si>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</si>
  <si>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</si>
  <si>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</si>
  <si>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</si>
  <si>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</si>
  <si>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</si>
  <si>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</si>
  <si>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</si>
  <si>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</si>
  <si>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</si>
  <si>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</si>
  <si>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</si>
  <si>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</si>
  <si>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</si>
  <si>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</si>
  <si>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</si>
  <si>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</si>
  <si>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</si>
  <si>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</si>
  <si>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</si>
  <si>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</si>
  <si>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</si>
  <si>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</si>
  <si>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</si>
  <si>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</si>
  <si>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</si>
  <si>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</si>
  <si>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</si>
  <si>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</si>
  <si>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</si>
  <si>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</si>
  <si>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</si>
  <si>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</si>
  <si>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</si>
  <si>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</si>
  <si>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</si>
  <si>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</si>
  <si>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</si>
  <si>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</si>
  <si>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</si>
  <si>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</si>
  <si>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</si>
  <si>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</si>
  <si>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</si>
  <si>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</si>
  <si>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</si>
  <si>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</si>
  <si>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</si>
  <si>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</si>
  <si>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</si>
  <si>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</si>
  <si>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</si>
  <si>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</si>
  <si>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</si>
  <si>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</si>
  <si>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</si>
  <si>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</si>
  <si>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</si>
  <si>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</si>
  <si>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</si>
  <si>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</si>
  <si>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</si>
  <si>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</si>
  <si>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</si>
  <si>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</si>
  <si>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</si>
  <si>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</si>
  <si>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</si>
  <si>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</si>
  <si>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</si>
  <si>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</si>
  <si>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</si>
  <si>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</si>
  <si>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</si>
  <si>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</si>
  <si>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</si>
  <si>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</si>
  <si>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</si>
  <si>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</si>
  <si>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</si>
  <si>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</si>
  <si>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</si>
  <si>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</si>
  <si>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</si>
  <si>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</si>
  <si>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</si>
  <si>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</si>
  <si>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</si>
  <si>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</si>
  <si>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</si>
  <si>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</si>
  <si>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</si>
  <si>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</si>
  <si>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</si>
  <si>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</si>
  <si>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</si>
  <si>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</si>
  <si>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</si>
  <si>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</si>
  <si>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</si>
  <si>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</si>
  <si>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</si>
  <si>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</si>
  <si>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</si>
  <si>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</si>
  <si>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</si>
  <si>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</si>
  <si>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</si>
  <si>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</si>
  <si>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</si>
  <si>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</si>
  <si>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</si>
  <si>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</si>
  <si>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</si>
  <si>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</si>
  <si>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</si>
  <si>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</si>
  <si>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</si>
  <si>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</si>
  <si>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</si>
  <si>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</si>
  <si>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</si>
  <si>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</si>
  <si>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</si>
  <si>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</si>
  <si>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</si>
  <si>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</si>
  <si>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</si>
  <si>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</si>
  <si>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</si>
  <si>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</si>
  <si>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</si>
  <si>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</si>
  <si>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</si>
  <si>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</si>
  <si>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</si>
  <si>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</si>
  <si>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</si>
  <si>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</si>
  <si>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</si>
  <si>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</si>
  <si>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</si>
  <si>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</si>
  <si>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</si>
  <si>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</si>
  <si>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</si>
  <si>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</si>
  <si>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</si>
  <si>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</si>
  <si>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</si>
  <si>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</si>
  <si>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</si>
  <si>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</si>
  <si>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</si>
  <si>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</si>
  <si>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</si>
  <si>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</si>
  <si>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</si>
  <si>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</si>
  <si>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</si>
  <si>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</si>
  <si>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</si>
  <si>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</si>
  <si>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</si>
  <si>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</si>
  <si>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</si>
  <si>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</si>
  <si>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</si>
  <si>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</si>
  <si>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</si>
  <si>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</si>
  <si>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</si>
  <si>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</si>
  <si>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</si>
  <si>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</si>
  <si>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</si>
  <si>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</si>
  <si>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</si>
  <si>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</si>
  <si>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</si>
  <si>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</si>
  <si>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</si>
  <si>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</si>
  <si>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</si>
  <si>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</si>
  <si>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</si>
  <si>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</si>
  <si>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</si>
  <si>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</si>
  <si>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</si>
  <si>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</si>
  <si>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</si>
  <si>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</si>
  <si>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</si>
  <si>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</si>
  <si>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</si>
  <si>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</si>
  <si>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</si>
  <si>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</si>
  <si>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</si>
  <si>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</si>
  <si>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</si>
  <si>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</si>
  <si>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</si>
  <si>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</si>
  <si>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</si>
  <si>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</si>
  <si>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</si>
  <si>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</si>
  <si>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</si>
  <si>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</si>
  <si>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</si>
  <si>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</si>
  <si>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</si>
  <si>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</si>
  <si>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</si>
  <si>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</si>
  <si>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</si>
  <si>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</si>
  <si>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</si>
  <si>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</si>
  <si>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</si>
  <si>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</si>
  <si>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</si>
  <si>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</si>
  <si>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</si>
  <si>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</si>
  <si>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</si>
  <si>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</si>
  <si>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</si>
  <si>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</si>
  <si>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</si>
  <si>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</si>
  <si>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</si>
  <si>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</si>
  <si>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</si>
  <si>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</si>
  <si>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</si>
  <si>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</si>
  <si>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</si>
  <si>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</si>
  <si>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</si>
  <si>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</si>
  <si>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</si>
  <si>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</si>
  <si>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</si>
  <si>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</si>
  <si>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</si>
  <si>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</si>
  <si>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</si>
  <si>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</si>
  <si>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</si>
  <si>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</si>
  <si>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</si>
  <si>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</si>
  <si>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</si>
  <si>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</si>
  <si>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</si>
  <si>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</si>
  <si>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</si>
  <si>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</si>
  <si>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</si>
  <si>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</si>
  <si>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</si>
  <si>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</si>
  <si>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</si>
  <si>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</si>
  <si>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</si>
  <si>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</si>
  <si>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</si>
  <si>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</si>
  <si>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</si>
  <si>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</si>
  <si>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</si>
  <si>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</si>
  <si>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</si>
  <si>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</si>
  <si>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</si>
  <si>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</si>
  <si>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</si>
  <si>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</si>
  <si>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</si>
  <si>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</si>
  <si>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</si>
  <si>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</si>
  <si>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</si>
  <si>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</si>
  <si>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</si>
  <si>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</si>
  <si>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</si>
  <si>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</si>
  <si>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</si>
  <si>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</si>
  <si>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</si>
  <si>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</si>
  <si>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</si>
  <si>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</si>
  <si>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</si>
  <si>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</si>
  <si>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</si>
  <si>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</si>
  <si>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</si>
  <si>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</si>
  <si>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</si>
  <si>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</si>
  <si>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</si>
  <si>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</si>
  <si>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</si>
  <si>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</si>
  <si>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</si>
  <si>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</si>
  <si>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</si>
  <si>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</si>
  <si>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</si>
  <si>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</si>
  <si>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</si>
  <si>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</si>
  <si>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</si>
  <si>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</si>
  <si>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</si>
  <si>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</si>
  <si>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</si>
  <si>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</si>
  <si>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</si>
  <si>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</si>
  <si>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</si>
  <si>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</si>
  <si>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</si>
  <si>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</si>
  <si>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</si>
  <si>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</si>
  <si>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</si>
  <si>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</si>
  <si>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</si>
  <si>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</si>
  <si>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</si>
  <si>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</si>
  <si>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</si>
  <si>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</si>
  <si>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</si>
  <si>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</si>
  <si>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</si>
  <si>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</si>
  <si>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</si>
  <si>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</si>
  <si>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</si>
  <si>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</si>
  <si>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</si>
  <si>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</si>
  <si>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</si>
  <si>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</si>
  <si>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</si>
  <si>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</si>
  <si>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</si>
  <si>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</si>
  <si>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</si>
  <si>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</si>
  <si>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</si>
  <si>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</si>
  <si>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</si>
  <si>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</si>
  <si>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</si>
  <si>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</si>
  <si>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</si>
  <si>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</si>
  <si>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</si>
  <si>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</si>
  <si>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</si>
  <si>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</si>
  <si>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</si>
  <si>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</si>
  <si>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</si>
  <si>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</si>
  <si>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</si>
  <si>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</si>
  <si>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</si>
  <si>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</si>
  <si>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</si>
  <si>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</si>
  <si>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</si>
  <si>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</si>
  <si>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</si>
  <si>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</si>
  <si>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</si>
  <si>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</si>
  <si>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</si>
  <si>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</si>
  <si>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</si>
  <si>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</si>
  <si>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</si>
  <si>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</si>
  <si>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</si>
  <si>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</si>
  <si>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</si>
  <si>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</si>
  <si>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</si>
  <si>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</si>
  <si>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</si>
  <si>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</si>
  <si>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</si>
  <si>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</si>
  <si>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</si>
  <si>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</si>
  <si>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</si>
  <si>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</si>
  <si>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</si>
  <si>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</si>
  <si>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</si>
  <si>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</si>
  <si>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</si>
  <si>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</si>
  <si>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</si>
  <si>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</si>
  <si>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</si>
  <si>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</si>
  <si>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</si>
  <si>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</si>
  <si>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</si>
  <si>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</si>
  <si>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</si>
  <si>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</si>
  <si>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</si>
  <si>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</si>
  <si>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</si>
  <si>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</si>
  <si>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</si>
  <si>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</si>
  <si>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</si>
  <si>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</si>
  <si>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</si>
  <si>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</si>
  <si>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</si>
  <si>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</si>
  <si>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</si>
  <si>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</si>
  <si>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</si>
  <si>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</si>
  <si>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</si>
  <si>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</si>
  <si>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</si>
  <si>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</si>
  <si>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</si>
  <si>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</si>
  <si>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</si>
  <si>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</si>
  <si>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</si>
  <si>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</si>
  <si>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</si>
  <si>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</si>
  <si>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</si>
  <si>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</si>
  <si>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</si>
  <si>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</si>
  <si>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</si>
  <si>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</si>
  <si>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</si>
  <si>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</si>
  <si>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</si>
  <si>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</si>
  <si>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</si>
  <si>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</si>
  <si>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</si>
  <si>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</si>
  <si>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</si>
  <si>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</si>
  <si>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</si>
  <si>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</si>
  <si>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</si>
  <si>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</si>
  <si>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</si>
  <si>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</si>
  <si>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</si>
  <si>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</si>
  <si>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</si>
  <si>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</si>
  <si>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</si>
  <si>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</si>
  <si>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</si>
  <si>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</si>
  <si>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</si>
  <si>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</si>
  <si>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</si>
  <si>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</si>
  <si>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</si>
  <si>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</si>
  <si>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</si>
  <si>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</si>
  <si>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</si>
  <si>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</si>
  <si>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</si>
  <si>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</si>
  <si>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</si>
  <si>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</si>
  <si>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</si>
  <si>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</si>
  <si>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</si>
  <si>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</si>
  <si>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</si>
  <si>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</si>
  <si>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</si>
  <si>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</si>
  <si>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</si>
  <si>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</si>
  <si>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</si>
  <si>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</si>
  <si>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</si>
  <si>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</si>
  <si>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</si>
  <si>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</si>
  <si>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</si>
  <si>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</si>
  <si>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</si>
  <si>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</si>
  <si>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</si>
  <si>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</si>
  <si>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</si>
  <si>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</si>
  <si>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</si>
  <si>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</si>
  <si>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</si>
  <si>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</si>
  <si>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</si>
  <si>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</si>
  <si>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</si>
  <si>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</si>
  <si>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</si>
  <si>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</si>
  <si>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</si>
  <si>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</si>
  <si>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</si>
  <si>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</si>
  <si>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</si>
  <si>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</si>
  <si>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</si>
  <si>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</si>
  <si>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</si>
  <si>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</si>
  <si>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</si>
  <si>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</si>
  <si>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</si>
  <si>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</si>
  <si>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</si>
  <si>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</si>
  <si>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</si>
  <si>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</si>
  <si>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</si>
  <si>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</si>
  <si>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</si>
  <si>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</si>
  <si>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</si>
  <si>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</si>
  <si>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</si>
  <si>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</si>
  <si>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</si>
  <si>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</si>
  <si>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</si>
  <si>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</si>
  <si>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</si>
  <si>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</si>
  <si>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</si>
  <si>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</si>
  <si>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</si>
  <si>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</si>
  <si>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</si>
  <si>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</si>
  <si>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</si>
  <si>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</si>
  <si>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</si>
  <si>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</si>
  <si>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</si>
  <si>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</si>
  <si>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</si>
  <si>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</si>
  <si>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</si>
  <si>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</si>
  <si>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</si>
  <si>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</si>
  <si>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</si>
  <si>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</si>
  <si>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</si>
  <si>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</si>
  <si>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</si>
  <si>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</si>
  <si>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</si>
  <si>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</si>
  <si>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</si>
  <si>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</si>
  <si>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</si>
  <si>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</si>
  <si>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</si>
  <si>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</si>
  <si>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</si>
  <si>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</si>
  <si>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</si>
  <si>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</si>
  <si>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</si>
  <si>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</si>
  <si>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</si>
  <si>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</si>
  <si>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</si>
  <si>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</si>
  <si>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</si>
  <si>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</si>
  <si>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</si>
  <si>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</si>
  <si>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</si>
  <si>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</si>
  <si>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</si>
  <si>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</si>
  <si>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</si>
  <si>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</si>
  <si>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</si>
  <si>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</si>
  <si>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</si>
  <si>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</si>
  <si>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</si>
  <si>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</si>
  <si>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</si>
  <si>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</si>
  <si>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</si>
  <si>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</si>
  <si>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</si>
  <si>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</si>
  <si>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</si>
  <si>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</si>
  <si>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</si>
  <si>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</si>
  <si>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</si>
  <si>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</si>
  <si>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</si>
  <si>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</si>
  <si>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</si>
  <si>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</si>
  <si>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</si>
  <si>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</si>
  <si>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</si>
  <si>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</si>
  <si>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</si>
  <si>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</si>
  <si>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</si>
  <si>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</si>
  <si>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</si>
  <si>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</si>
  <si>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</si>
  <si>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</si>
  <si>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</si>
  <si>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</si>
  <si>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</si>
  <si>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</si>
  <si>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</si>
  <si>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</si>
  <si>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</si>
  <si>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</si>
  <si>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</si>
  <si>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</si>
  <si>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</si>
  <si>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</si>
  <si>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</si>
  <si>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</si>
  <si>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</si>
  <si>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</si>
  <si>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</si>
  <si>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</si>
  <si>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</si>
  <si>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</si>
  <si>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</si>
  <si>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</si>
  <si>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</si>
  <si>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</si>
  <si>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</si>
  <si>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</si>
  <si>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</si>
  <si>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</si>
  <si>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</si>
  <si>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</si>
  <si>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</si>
  <si>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</si>
  <si>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</si>
  <si>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</si>
  <si>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</si>
  <si>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</si>
  <si>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</si>
  <si>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</si>
  <si>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</si>
  <si>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</si>
  <si>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</si>
  <si>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</si>
  <si>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</si>
  <si>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</si>
  <si>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</si>
  <si>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</si>
  <si>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</si>
  <si>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</si>
  <si>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</si>
  <si>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</si>
  <si>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</si>
  <si>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</si>
  <si>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</si>
  <si>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</si>
  <si>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</si>
  <si>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</si>
  <si>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</si>
  <si>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</si>
  <si>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</si>
  <si>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</si>
  <si>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</si>
  <si>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</si>
  <si>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</si>
  <si>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</si>
  <si>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</si>
  <si>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</si>
  <si>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</si>
  <si>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</si>
  <si>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</si>
  <si>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</si>
  <si>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</si>
  <si>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</si>
  <si>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</si>
  <si>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</si>
  <si>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</si>
  <si>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</si>
  <si>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</si>
  <si>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</si>
  <si>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</si>
  <si>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</si>
  <si>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</si>
  <si>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</si>
  <si>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</si>
  <si>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</si>
  <si>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</si>
  <si>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</si>
  <si>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</si>
  <si>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</si>
  <si>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</si>
  <si>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</si>
  <si>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</si>
  <si>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</si>
  <si>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</si>
  <si>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</si>
  <si>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</si>
  <si>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</si>
  <si>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</si>
  <si>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</si>
  <si>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</si>
  <si>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</si>
  <si>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</si>
  <si>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</si>
  <si>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</si>
  <si>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</si>
  <si>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</si>
  <si>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</si>
  <si>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</si>
  <si>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</si>
  <si>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</si>
  <si>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</si>
  <si>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</si>
  <si>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</si>
  <si>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</si>
  <si>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</si>
  <si>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</si>
  <si>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</si>
  <si>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</si>
  <si>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</si>
  <si>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</si>
  <si>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</si>
  <si>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</si>
  <si>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</si>
  <si>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</si>
  <si>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</si>
  <si>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</si>
  <si>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</si>
  <si>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</si>
  <si>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</si>
  <si>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</si>
  <si>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</si>
  <si>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</si>
  <si>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</si>
  <si>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</si>
  <si>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</si>
  <si>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</si>
  <si>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</si>
  <si>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</si>
  <si>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</si>
  <si>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</si>
  <si>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</si>
  <si>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</si>
  <si>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</si>
  <si>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</si>
  <si>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</si>
  <si>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</si>
  <si>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</si>
  <si>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</si>
  <si>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</si>
  <si>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</si>
  <si>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</si>
  <si>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</si>
  <si>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</si>
  <si>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</si>
  <si>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</si>
  <si>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</si>
  <si>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</si>
  <si>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</si>
  <si>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</si>
  <si>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</si>
  <si>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</si>
  <si>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</si>
  <si>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</si>
  <si>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</si>
  <si>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</si>
  <si>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</si>
  <si>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</si>
  <si>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</si>
  <si>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</si>
  <si>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</si>
  <si>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</si>
  <si>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</si>
  <si>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</si>
  <si>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</si>
  <si>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</si>
  <si>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</si>
  <si>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</si>
  <si>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</si>
  <si>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</si>
  <si>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</si>
  <si>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</si>
  <si>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</si>
  <si>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</si>
  <si>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</si>
  <si>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</si>
  <si>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</si>
  <si>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</si>
  <si>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</si>
  <si>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</si>
  <si>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</si>
  <si>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</si>
  <si>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</si>
  <si>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</si>
  <si>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</si>
  <si>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</si>
  <si>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</si>
  <si>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</si>
  <si>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</si>
  <si>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</si>
  <si>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</si>
  <si>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</si>
  <si>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</si>
  <si>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</si>
  <si>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</si>
  <si>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</si>
  <si>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</si>
  <si>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</si>
  <si>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</si>
  <si>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</si>
  <si>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</si>
  <si>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</si>
  <si>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</si>
  <si>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</si>
  <si>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</si>
  <si>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</si>
  <si>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</si>
  <si>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</si>
  <si>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</si>
  <si>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</si>
  <si>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</si>
  <si>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</si>
  <si>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</si>
  <si>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</si>
  <si>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</si>
  <si>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</si>
  <si>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</si>
  <si>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</si>
  <si>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</si>
  <si>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</si>
  <si>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</si>
  <si>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</si>
  <si>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</si>
  <si>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</si>
  <si>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</si>
  <si>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</si>
  <si>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</si>
  <si>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</si>
  <si>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</si>
  <si>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</si>
  <si>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</si>
  <si>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</si>
  <si>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</si>
  <si>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</si>
  <si>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</si>
  <si>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</si>
  <si>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</si>
  <si>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</si>
  <si>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</si>
  <si>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</si>
  <si>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</si>
  <si>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</si>
  <si>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</si>
  <si>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</si>
  <si>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</si>
  <si>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</si>
  <si>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</si>
  <si>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</si>
  <si>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</si>
  <si>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</si>
  <si>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</si>
  <si>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</si>
  <si>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</si>
  <si>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</si>
  <si>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</si>
  <si>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</si>
  <si>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</si>
  <si>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</si>
  <si>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</si>
  <si>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</si>
  <si>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</si>
  <si>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</si>
  <si>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</si>
  <si>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</si>
  <si>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</si>
  <si>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</si>
  <si>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</si>
  <si>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</si>
  <si>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</si>
  <si>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</si>
  <si>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</si>
  <si>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</si>
  <si>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</si>
  <si>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</si>
  <si>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</si>
  <si>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</si>
  <si>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</si>
  <si>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</si>
  <si>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</si>
  <si>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</si>
  <si>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</si>
  <si>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</si>
  <si>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</si>
  <si>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</si>
  <si>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</si>
  <si>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</si>
  <si>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</si>
  <si>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</si>
  <si>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</si>
  <si>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</si>
  <si>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</si>
  <si>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</si>
  <si>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</si>
  <si>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</si>
  <si>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</si>
  <si>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</si>
  <si>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</si>
  <si>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</si>
  <si>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</si>
  <si>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</si>
  <si>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</si>
  <si>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</si>
  <si>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</si>
  <si>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</si>
  <si>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</si>
  <si>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</si>
  <si>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</si>
  <si>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</si>
  <si>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</si>
  <si>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</si>
  <si>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</si>
  <si>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</si>
  <si>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</si>
  <si>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</si>
  <si>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</si>
  <si>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</si>
  <si>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</si>
  <si>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</si>
  <si>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</si>
  <si>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</si>
  <si>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</si>
  <si>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</si>
  <si>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</si>
  <si>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</si>
  <si>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</si>
  <si>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</si>
  <si>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</si>
  <si>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</si>
  <si>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</si>
  <si>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</si>
  <si>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</si>
  <si>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</si>
  <si>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</si>
  <si>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</si>
  <si>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</si>
  <si>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</si>
  <si>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</si>
  <si>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</si>
  <si>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</si>
  <si>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</si>
  <si>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</si>
  <si>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</si>
  <si>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</si>
  <si>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</si>
  <si>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</si>
  <si>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</si>
  <si>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</si>
  <si>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</si>
  <si>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</si>
  <si>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</si>
  <si>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</si>
  <si>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</si>
  <si>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</si>
  <si>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</si>
  <si>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</si>
  <si>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</si>
  <si>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</si>
  <si>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</si>
  <si>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</si>
  <si>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</si>
  <si>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</si>
  <si>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</si>
  <si>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</si>
  <si>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</si>
  <si>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</si>
  <si>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</si>
  <si>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</si>
  <si>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</si>
  <si>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</si>
  <si>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</si>
  <si>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</si>
  <si>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</si>
  <si>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</si>
  <si>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</si>
  <si>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</si>
  <si>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</si>
  <si>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</si>
  <si>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</si>
  <si>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</si>
  <si>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</si>
  <si>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</si>
  <si>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</si>
  <si>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</si>
  <si>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</si>
  <si>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</si>
  <si>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</si>
  <si>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</si>
  <si>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</si>
  <si>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</si>
  <si>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</si>
  <si>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</si>
  <si>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</si>
  <si>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</si>
  <si>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</si>
  <si>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</si>
  <si>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</si>
  <si>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</si>
  <si>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</si>
  <si>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</si>
  <si>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</si>
  <si>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</si>
  <si>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</si>
  <si>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</si>
  <si>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</si>
  <si>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</si>
  <si>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</si>
  <si>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</si>
  <si>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</si>
  <si>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</si>
  <si>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</si>
  <si>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</si>
  <si>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</si>
  <si>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</si>
  <si>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</si>
  <si>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</si>
  <si>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</si>
  <si>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</si>
  <si>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</si>
  <si>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</si>
  <si>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</si>
  <si>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</si>
  <si>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</si>
  <si>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</si>
  <si>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</si>
  <si>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</si>
  <si>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</si>
  <si>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</si>
  <si>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</si>
  <si>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</si>
  <si>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</si>
  <si>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</si>
  <si>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</si>
  <si>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</si>
  <si>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</si>
  <si>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</si>
  <si>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</si>
  <si>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</si>
  <si>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</si>
  <si>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</si>
  <si>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</si>
  <si>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</si>
  <si>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</si>
  <si>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</si>
  <si>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</si>
  <si>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</si>
  <si>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</si>
  <si>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</si>
  <si>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</si>
  <si>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</si>
  <si>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</si>
  <si>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</si>
  <si>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</si>
  <si>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</si>
  <si>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</si>
  <si>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</si>
  <si>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</si>
  <si>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</si>
  <si>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</si>
  <si>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</si>
  <si>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</si>
  <si>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</si>
  <si>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</si>
  <si>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</si>
  <si>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</si>
  <si>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</si>
  <si>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</si>
  <si>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</si>
  <si>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</si>
  <si>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</si>
  <si>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</si>
  <si>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</si>
  <si>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</si>
  <si>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</si>
  <si>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</si>
  <si>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</si>
  <si>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</si>
  <si>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</si>
  <si>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</si>
  <si>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</si>
  <si>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</si>
  <si>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</si>
  <si>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</si>
  <si>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</si>
  <si>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</si>
  <si>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</si>
  <si>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</si>
  <si>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</si>
  <si>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</si>
  <si>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</si>
  <si>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</si>
  <si>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</si>
  <si>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</si>
  <si>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</si>
  <si>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</si>
  <si>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</si>
  <si>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</si>
  <si>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</si>
  <si>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</si>
  <si>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</si>
  <si>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</si>
  <si>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</si>
  <si>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</si>
  <si>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</si>
  <si>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</si>
  <si>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</si>
  <si>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</si>
  <si>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</si>
  <si>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</si>
  <si>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</si>
  <si>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</si>
  <si>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</si>
  <si>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</si>
  <si>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</si>
  <si>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</si>
  <si>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</si>
  <si>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</si>
  <si>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</si>
  <si>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</si>
  <si>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</si>
  <si>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</si>
  <si>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</si>
  <si>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</si>
  <si>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</si>
  <si>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</si>
  <si>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</si>
  <si>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</si>
  <si>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</si>
  <si>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</si>
  <si>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</si>
  <si>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</si>
  <si>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</si>
  <si>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</si>
  <si>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</si>
  <si>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</si>
  <si>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</si>
  <si>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</si>
  <si>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</si>
  <si>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</si>
  <si>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</si>
  <si>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</si>
  <si>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</si>
  <si>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</si>
  <si>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</si>
  <si>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</si>
  <si>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</si>
  <si>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</si>
  <si>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</si>
  <si>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</si>
  <si>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</si>
  <si>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</si>
  <si>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</si>
  <si>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</si>
  <si>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</si>
  <si>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</si>
  <si>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</si>
  <si>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</si>
  <si>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</si>
  <si>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</si>
  <si>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</si>
  <si>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</si>
  <si>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</si>
  <si>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</si>
  <si>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</si>
  <si>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</si>
  <si>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</si>
  <si>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</si>
  <si>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</si>
  <si>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</si>
  <si>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</si>
  <si>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</si>
  <si>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</si>
  <si>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</si>
  <si>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</si>
  <si>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</si>
  <si>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</si>
  <si>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</si>
  <si>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</si>
  <si>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</si>
  <si>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</si>
  <si>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</si>
  <si>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</si>
  <si>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</si>
  <si>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</si>
  <si>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</si>
  <si>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</si>
  <si>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</si>
  <si>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</si>
  <si>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</si>
  <si>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</si>
  <si>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</si>
  <si>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</si>
  <si>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</si>
  <si>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</si>
  <si>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</si>
  <si>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</si>
  <si>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</si>
  <si>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</si>
  <si>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</si>
  <si>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</si>
  <si>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</si>
  <si>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</si>
  <si>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</si>
  <si>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</si>
  <si>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</si>
  <si>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</si>
  <si>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</si>
  <si>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</si>
  <si>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</si>
  <si>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</si>
  <si>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</si>
  <si>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</si>
  <si>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</si>
  <si>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</si>
  <si>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</si>
  <si>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</si>
  <si>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</si>
  <si>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</si>
  <si>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</si>
  <si>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</si>
  <si>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</si>
  <si>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</si>
  <si>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</si>
  <si>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</si>
  <si>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</si>
  <si>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</si>
  <si>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</si>
  <si>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</si>
  <si>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</si>
  <si>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</si>
  <si>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</si>
  <si>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</si>
  <si>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</si>
  <si>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</si>
  <si>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</si>
  <si>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</si>
  <si>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</si>
  <si>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</si>
  <si>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</si>
  <si>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</si>
  <si>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</si>
  <si>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</si>
  <si>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</si>
  <si>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</si>
  <si>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</si>
  <si>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</si>
  <si>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</si>
  <si>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</si>
  <si>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</si>
  <si>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</si>
  <si>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</si>
  <si>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</si>
  <si>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</si>
  <si>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</si>
  <si>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</si>
  <si>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</si>
  <si>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</si>
  <si>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</si>
  <si>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</si>
  <si>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</si>
  <si>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</si>
  <si>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</si>
  <si>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</si>
  <si>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</si>
  <si>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</si>
  <si>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</si>
  <si>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</si>
  <si>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</si>
  <si>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</si>
  <si>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</si>
  <si>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</si>
  <si>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</si>
  <si>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</si>
  <si>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</si>
  <si>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</si>
  <si>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</si>
  <si>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</si>
  <si>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</si>
  <si>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</si>
  <si>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</si>
  <si>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</si>
  <si>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</si>
  <si>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</si>
  <si>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</si>
  <si>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</si>
  <si>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</si>
  <si>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</si>
  <si>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</si>
  <si>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</si>
  <si>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</si>
  <si>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</si>
  <si>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</si>
  <si>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</si>
  <si>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</si>
  <si>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</si>
  <si>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</si>
  <si>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</si>
  <si>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</si>
  <si>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</si>
  <si>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</si>
  <si>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</si>
  <si>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</si>
  <si>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</si>
  <si>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</si>
  <si>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</si>
  <si>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</si>
  <si>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</si>
  <si>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</si>
  <si>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</si>
  <si>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</si>
  <si>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</si>
  <si>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</si>
  <si>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</si>
  <si>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</si>
  <si>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</si>
  <si>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</si>
  <si>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</si>
  <si>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</si>
  <si>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</si>
  <si>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</si>
  <si>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</si>
  <si>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</si>
  <si>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</si>
  <si>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</si>
  <si>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</si>
  <si>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</si>
  <si>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</si>
  <si>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</si>
  <si>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</si>
  <si>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</si>
  <si>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</si>
  <si>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</si>
  <si>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</si>
  <si>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</si>
  <si>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</si>
  <si>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</si>
  <si>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</si>
  <si>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</si>
  <si>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</si>
  <si>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</si>
  <si>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</si>
  <si>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</si>
  <si>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</si>
  <si>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</si>
  <si>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</si>
  <si>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</si>
  <si>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</si>
  <si>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</si>
  <si>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</si>
  <si>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</si>
  <si>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</si>
  <si>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</si>
  <si>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</si>
  <si>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</si>
  <si>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</si>
  <si>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</si>
  <si>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</si>
  <si>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</si>
  <si>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</si>
  <si>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</si>
  <si>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</si>
  <si>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</si>
  <si>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</si>
  <si>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</si>
  <si>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</si>
  <si>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</si>
  <si>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</si>
  <si>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</si>
  <si>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</si>
  <si>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</si>
  <si>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</si>
  <si>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</si>
  <si>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</si>
  <si>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</si>
  <si>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</si>
  <si>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</si>
  <si>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</si>
  <si>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</si>
  <si>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</si>
  <si>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</si>
  <si>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</si>
  <si>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</si>
  <si>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</si>
  <si>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</si>
  <si>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</si>
  <si>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</si>
  <si>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</si>
  <si>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</si>
  <si>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</si>
  <si>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</si>
  <si>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</si>
  <si>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</si>
  <si>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</si>
  <si>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</si>
  <si>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</si>
  <si>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</si>
  <si>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</si>
  <si>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</si>
  <si>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</si>
  <si>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</si>
  <si>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</si>
  <si>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</si>
  <si>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</si>
  <si>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</si>
  <si>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</si>
  <si>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</si>
  <si>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</si>
  <si>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</si>
  <si>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</si>
  <si>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</si>
  <si>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</si>
  <si>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</si>
  <si>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</si>
  <si>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</si>
  <si>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</si>
  <si>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</si>
  <si>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</si>
  <si>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</si>
  <si>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</si>
  <si>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</si>
  <si>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</si>
  <si>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</si>
  <si>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</si>
  <si>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</si>
  <si>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</si>
  <si>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</si>
  <si>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</si>
  <si>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</si>
  <si>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</si>
  <si>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</si>
  <si>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</si>
  <si>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</si>
  <si>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</si>
  <si>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</si>
  <si>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</si>
  <si>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</si>
  <si>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</si>
  <si>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</si>
  <si>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</si>
  <si>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</si>
  <si>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</si>
  <si>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</si>
  <si>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</si>
  <si>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</si>
  <si>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</si>
  <si>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</si>
  <si>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</si>
  <si>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</si>
  <si>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</si>
  <si>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</si>
  <si>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</si>
  <si>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</si>
  <si>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</si>
  <si>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</si>
  <si>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</si>
  <si>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</si>
  <si>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</si>
  <si>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</si>
  <si>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</si>
  <si>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</si>
  <si>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</si>
  <si>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</si>
  <si>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</si>
  <si>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</si>
  <si>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</si>
  <si>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</si>
  <si>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</si>
  <si>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</si>
  <si>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</si>
  <si>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</si>
  <si>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</si>
  <si>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</si>
  <si>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</si>
  <si>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</si>
  <si>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</si>
  <si>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</si>
  <si>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</si>
  <si>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</si>
  <si>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</si>
  <si>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</si>
  <si>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</si>
  <si>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</si>
  <si>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</si>
  <si>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</si>
  <si>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</si>
  <si>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</si>
  <si>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</si>
  <si>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</si>
  <si>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</si>
  <si>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</si>
  <si>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</si>
  <si>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</si>
  <si>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</si>
  <si>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</si>
  <si>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</si>
  <si>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</si>
  <si>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</si>
  <si>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</si>
  <si>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</si>
  <si>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</si>
  <si>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</si>
  <si>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</si>
  <si>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</si>
  <si>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</si>
  <si>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</si>
  <si>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</si>
  <si>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</si>
  <si>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</si>
  <si>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</si>
  <si>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</si>
  <si>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</si>
  <si>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</si>
  <si>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</si>
  <si>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</si>
  <si>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</si>
  <si>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</si>
  <si>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</si>
  <si>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</si>
  <si>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</si>
  <si>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</si>
  <si>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</si>
  <si>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</si>
  <si>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</si>
  <si>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</si>
  <si>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</si>
  <si>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</si>
  <si>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</si>
  <si>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</si>
  <si>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</si>
  <si>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</si>
  <si>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</si>
  <si>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</si>
  <si>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</si>
  <si>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</si>
  <si>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</si>
  <si>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</si>
  <si>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</si>
  <si>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</si>
  <si>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</si>
  <si>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</si>
  <si>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</si>
  <si>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</si>
  <si>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</si>
  <si>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</si>
  <si>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</si>
  <si>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</si>
  <si>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</si>
  <si>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</si>
  <si>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</si>
  <si>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</si>
  <si>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</si>
  <si>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</si>
  <si>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</si>
  <si>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</si>
  <si>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</si>
  <si>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</si>
  <si>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</si>
  <si>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</si>
  <si>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</si>
  <si>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</si>
  <si>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</si>
  <si>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</si>
  <si>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</si>
  <si>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</si>
  <si>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</si>
  <si>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</si>
  <si>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</si>
  <si>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</si>
  <si>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</si>
  <si>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</si>
  <si>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</si>
  <si>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</si>
  <si>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</si>
  <si>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</si>
  <si>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</si>
  <si>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</si>
  <si>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</si>
  <si>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</si>
  <si>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</si>
  <si>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</si>
  <si>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</si>
  <si>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</si>
  <si>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</si>
  <si>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</si>
  <si>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</si>
  <si>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</si>
  <si>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</si>
  <si>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</si>
  <si>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</si>
  <si>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</si>
  <si>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</si>
  <si>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</si>
  <si>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</si>
  <si>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</si>
  <si>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</si>
  <si>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</si>
  <si>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</si>
  <si>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</si>
  <si>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</si>
  <si>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</si>
  <si>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</si>
  <si>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</si>
  <si>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</si>
  <si>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</si>
  <si>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</si>
  <si>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</si>
  <si>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</si>
  <si>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</si>
  <si>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</si>
  <si>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</si>
  <si>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</si>
  <si>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</si>
  <si>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</si>
  <si>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</si>
  <si>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</si>
  <si>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</si>
  <si>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</si>
  <si>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</si>
  <si>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</si>
  <si>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</si>
  <si>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</si>
  <si>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</si>
  <si>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</si>
  <si>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</si>
  <si>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</si>
  <si>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</si>
  <si>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</si>
  <si>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</si>
  <si>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</si>
  <si>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</si>
  <si>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</si>
  <si>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</si>
  <si>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</si>
  <si>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</si>
  <si>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</si>
  <si>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</si>
  <si>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</si>
  <si>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</si>
  <si>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</si>
  <si>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</si>
  <si>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</si>
  <si>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</si>
  <si>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</si>
  <si>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</si>
  <si>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</si>
  <si>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</si>
  <si>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</si>
  <si>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</si>
  <si>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</si>
  <si>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</si>
  <si>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</si>
  <si>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</si>
  <si>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</si>
  <si>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</si>
  <si>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</si>
  <si>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</si>
  <si>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</si>
  <si>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</si>
  <si>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</si>
  <si>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</si>
  <si>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</si>
  <si>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</si>
  <si>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</si>
  <si>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</si>
  <si>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</si>
  <si>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</si>
  <si>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</si>
  <si>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</si>
  <si>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</si>
  <si>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</si>
  <si>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</si>
  <si>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</si>
  <si>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</si>
  <si>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</si>
  <si>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</si>
  <si>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</si>
  <si>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</si>
  <si>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</si>
  <si>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</si>
  <si>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</si>
  <si>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</si>
  <si>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</si>
  <si>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</si>
  <si>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</si>
  <si>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</si>
  <si>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</si>
  <si>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</si>
  <si>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</si>
  <si>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</si>
  <si>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</si>
  <si>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</si>
  <si>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</si>
  <si>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</si>
  <si>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</si>
  <si>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</si>
  <si>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</si>
  <si>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</si>
  <si>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</si>
  <si>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</si>
  <si>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</si>
  <si>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</si>
  <si>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</si>
  <si>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</si>
  <si>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</si>
  <si>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</si>
  <si>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</si>
  <si>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</si>
  <si>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</si>
  <si>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</si>
  <si>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</si>
  <si>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</si>
  <si>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</si>
  <si>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</si>
  <si>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</si>
  <si>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</si>
  <si>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</si>
  <si>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</si>
  <si>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</si>
  <si>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</si>
  <si>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</si>
  <si>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</si>
  <si>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</si>
  <si>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</si>
  <si>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</si>
  <si>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</si>
  <si>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</si>
  <si>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</si>
  <si>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</si>
  <si>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</si>
  <si>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</si>
  <si>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</si>
  <si>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</si>
  <si>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</si>
  <si>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</si>
  <si>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</si>
  <si>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</si>
  <si>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</si>
  <si>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</si>
  <si>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</si>
  <si>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</si>
  <si>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</si>
  <si>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</si>
  <si>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</si>
  <si>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</si>
  <si>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</si>
  <si>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</si>
  <si>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</si>
  <si>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</si>
  <si>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</si>
  <si>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</si>
  <si>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</si>
  <si>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</si>
  <si>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</si>
  <si>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</si>
  <si>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</si>
  <si>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</si>
  <si>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</si>
  <si>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</si>
  <si>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</si>
  <si>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</si>
  <si>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</si>
  <si>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</si>
  <si>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</si>
  <si>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</si>
  <si>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</si>
  <si>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</si>
  <si>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</si>
  <si>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</si>
  <si>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</si>
  <si>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</si>
  <si>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</si>
  <si>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</si>
  <si>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</si>
  <si>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</si>
  <si>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</si>
  <si>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</si>
  <si>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</si>
  <si>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</si>
  <si>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</si>
  <si>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</si>
  <si>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</si>
  <si>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</si>
  <si>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</si>
  <si>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</si>
  <si>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</si>
  <si>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</si>
  <si>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</si>
  <si>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</si>
  <si>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</si>
  <si>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</si>
  <si>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</si>
  <si>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</si>
  <si>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</si>
  <si>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</si>
  <si>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</si>
  <si>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</si>
  <si>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</si>
  <si>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</si>
  <si>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</si>
  <si>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</si>
  <si>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</si>
  <si>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</si>
  <si>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</si>
  <si>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</si>
  <si>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</si>
  <si>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</si>
  <si>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</si>
  <si>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</si>
  <si>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</si>
  <si>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</si>
  <si>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</si>
  <si>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</si>
  <si>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</si>
  <si>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</si>
  <si>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</si>
  <si>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</si>
  <si>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</si>
  <si>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</si>
  <si>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</si>
  <si>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</si>
  <si>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</si>
  <si>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</si>
  <si>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</si>
  <si>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</si>
  <si>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</si>
  <si>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</si>
  <si>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</si>
  <si>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</si>
  <si>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</si>
  <si>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</si>
  <si>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</si>
  <si>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</si>
  <si>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</si>
  <si>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</si>
  <si>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</si>
  <si>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</si>
  <si>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</si>
  <si>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</si>
  <si>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</si>
  <si>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</si>
  <si>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</si>
  <si>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</si>
  <si>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</si>
  <si>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</si>
  <si>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</si>
  <si>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</si>
  <si>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</si>
  <si>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</si>
  <si>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</si>
  <si>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</si>
  <si>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</si>
  <si>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</si>
  <si>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</si>
  <si>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</si>
  <si>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</si>
  <si>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</si>
  <si>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</si>
  <si>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</si>
  <si>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</si>
  <si>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</si>
  <si>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</si>
  <si>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</si>
  <si>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</si>
  <si>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</si>
  <si>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</si>
  <si>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</si>
  <si>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</si>
  <si>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</si>
  <si>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</si>
  <si>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</si>
  <si>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</si>
  <si>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</si>
  <si>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</si>
  <si>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</si>
  <si>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</si>
  <si>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</si>
  <si>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</si>
  <si>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</si>
  <si>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</si>
  <si>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</si>
  <si>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</si>
  <si>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</si>
  <si>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</si>
  <si>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</si>
  <si>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</si>
  <si>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</si>
  <si>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</si>
  <si>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</si>
  <si>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</si>
  <si>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</si>
  <si>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</si>
  <si>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</si>
  <si>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</si>
  <si>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</si>
  <si>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</si>
  <si>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</si>
  <si>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</si>
  <si>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</si>
  <si>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</si>
  <si>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</si>
  <si>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</si>
  <si>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</si>
  <si>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</si>
  <si>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</si>
  <si>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</si>
  <si>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</si>
  <si>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</si>
  <si>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</si>
  <si>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</si>
  <si>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</si>
  <si>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</si>
  <si>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</si>
  <si>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</si>
  <si>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</si>
  <si>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</si>
  <si>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</si>
  <si>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</si>
  <si>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</si>
  <si>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</si>
  <si>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</si>
  <si>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</si>
  <si>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</si>
  <si>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</si>
  <si>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</si>
  <si>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</si>
  <si>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</si>
  <si>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</si>
  <si>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</si>
  <si>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</si>
  <si>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</si>
  <si>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</si>
  <si>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</si>
  <si>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</si>
  <si>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</si>
  <si>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</si>
  <si>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</si>
  <si>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</si>
  <si>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</si>
  <si>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</si>
  <si>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</si>
  <si>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</si>
  <si>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</si>
  <si>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</si>
  <si>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</si>
  <si>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</si>
  <si>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</si>
  <si>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</si>
  <si>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</si>
  <si>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</si>
  <si>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</si>
  <si>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</si>
  <si>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</si>
  <si>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</si>
  <si>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</si>
  <si>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</si>
  <si>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</si>
  <si>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</si>
  <si>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</si>
  <si>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</si>
  <si>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</si>
  <si>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</si>
  <si>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</si>
  <si>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</si>
  <si>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</si>
  <si>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</si>
  <si>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</si>
  <si>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</si>
  <si>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</si>
  <si>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</si>
  <si>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</si>
  <si>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</si>
  <si>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</si>
  <si>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</si>
  <si>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</si>
  <si>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</si>
  <si>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</si>
  <si>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</si>
  <si>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</si>
  <si>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</si>
  <si>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</si>
  <si>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</si>
  <si>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</si>
  <si>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</si>
  <si>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</si>
  <si>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</si>
  <si>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</si>
  <si>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</si>
  <si>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</si>
  <si>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</si>
  <si>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</si>
  <si>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</si>
  <si>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</si>
  <si>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</si>
  <si>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</si>
  <si>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</si>
  <si>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</si>
  <si>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</si>
  <si>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</si>
  <si>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</si>
  <si>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</si>
  <si>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</si>
  <si>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</si>
  <si>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</si>
  <si>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</si>
  <si>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</si>
  <si>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</si>
  <si>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</si>
  <si>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</si>
  <si>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</si>
  <si>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</si>
  <si>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</si>
  <si>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</si>
  <si>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</si>
  <si>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</si>
  <si>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</si>
  <si>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</si>
  <si>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</si>
  <si>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</si>
  <si>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</si>
  <si>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</si>
  <si>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</si>
  <si>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</si>
  <si>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</si>
  <si>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</si>
  <si>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</si>
  <si>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</si>
  <si>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</si>
  <si>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</si>
  <si>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</si>
  <si>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</si>
  <si>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</si>
  <si>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</si>
  <si>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</si>
  <si>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</si>
  <si>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</si>
  <si>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</si>
  <si>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</si>
  <si>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</si>
  <si>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</si>
  <si>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</si>
  <si>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</si>
  <si>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</si>
  <si>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</si>
  <si>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</si>
  <si>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</si>
  <si>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</si>
  <si>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</si>
  <si>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</si>
  <si>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</si>
  <si>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</si>
  <si>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</si>
  <si>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</si>
  <si>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</si>
  <si>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</si>
  <si>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</si>
  <si>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</si>
  <si>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</si>
  <si>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</si>
  <si>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</si>
  <si>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</si>
  <si>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</si>
  <si>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</si>
  <si>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</si>
  <si>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</si>
  <si>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</si>
  <si>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</si>
  <si>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</si>
  <si>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</si>
  <si>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</si>
  <si>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</si>
  <si>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</si>
  <si>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</si>
  <si>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</si>
  <si>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</si>
  <si>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</si>
  <si>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</si>
  <si>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</si>
  <si>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</si>
  <si>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</si>
  <si>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</si>
  <si>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</si>
  <si>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</si>
  <si>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</si>
  <si>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</si>
  <si>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</si>
  <si>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</si>
  <si>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</si>
  <si>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</si>
  <si>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</si>
  <si>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</si>
  <si>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</si>
  <si>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</si>
  <si>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</si>
  <si>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</si>
  <si>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</si>
  <si>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</si>
  <si>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</si>
  <si>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</si>
  <si>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</si>
  <si>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</si>
  <si>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</si>
  <si>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</si>
  <si>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</si>
  <si>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</si>
  <si>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</si>
  <si>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</si>
  <si>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</si>
  <si>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</si>
  <si>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</si>
  <si>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</si>
  <si>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</si>
  <si>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</si>
  <si>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</si>
  <si>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</si>
  <si>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</si>
  <si>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</si>
  <si>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</si>
  <si>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</si>
  <si>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</si>
  <si>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</si>
  <si>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</si>
  <si>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</si>
  <si>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</si>
  <si>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</si>
  <si>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</si>
  <si>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</si>
  <si>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</si>
  <si>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</si>
  <si>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</si>
  <si>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</si>
  <si>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</si>
  <si>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</si>
  <si>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</si>
  <si>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</si>
  <si>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</si>
  <si>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</si>
  <si>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</si>
  <si>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</si>
  <si>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</si>
  <si>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</si>
  <si>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</si>
  <si>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</si>
  <si>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</si>
  <si>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</si>
  <si>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</si>
  <si>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</si>
  <si>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</si>
  <si>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</si>
  <si>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</si>
  <si>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</si>
  <si>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</si>
  <si>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</si>
  <si>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</si>
  <si>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</si>
  <si>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</si>
  <si>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</si>
  <si>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</si>
  <si>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</si>
  <si>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</si>
  <si>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</si>
  <si>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</si>
  <si>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</si>
  <si>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</si>
  <si>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</si>
  <si>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</si>
  <si>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</si>
  <si>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</si>
  <si>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</si>
  <si>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</si>
  <si>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</si>
  <si>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</si>
  <si>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</si>
  <si>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</si>
  <si>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</si>
  <si>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</si>
  <si>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</si>
  <si>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</si>
  <si>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</si>
  <si>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</si>
  <si>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</si>
  <si>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</si>
  <si>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</si>
  <si>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</si>
  <si>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</si>
  <si>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</si>
  <si>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</si>
  <si>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</si>
  <si>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</si>
  <si>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</si>
  <si>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</si>
  <si>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</si>
  <si>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</si>
  <si>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</si>
  <si>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</si>
  <si>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</si>
  <si>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</si>
  <si>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</si>
  <si>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</si>
  <si>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</si>
  <si>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</si>
  <si>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</si>
  <si>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</si>
  <si>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</si>
  <si>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</si>
  <si>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</si>
  <si>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</si>
  <si>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</si>
  <si>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</si>
  <si>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</si>
  <si>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</si>
  <si>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</si>
  <si>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</si>
  <si>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</si>
  <si>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</si>
  <si>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</si>
  <si>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</si>
  <si>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</si>
  <si>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</si>
  <si>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</si>
  <si>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</si>
  <si>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</si>
  <si>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</si>
  <si>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</si>
  <si>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</si>
  <si>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</si>
  <si>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</si>
  <si>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</si>
  <si>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</si>
  <si>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</si>
  <si>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</si>
  <si>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</si>
  <si>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</si>
  <si>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</si>
  <si>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</si>
  <si>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</si>
  <si>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</si>
  <si>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</si>
  <si>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</si>
  <si>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</si>
  <si>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</si>
  <si>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</si>
  <si>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</si>
  <si>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</si>
  <si>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</si>
  <si>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</si>
  <si>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</si>
  <si>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</si>
  <si>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</si>
  <si>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</si>
  <si>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</si>
  <si>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</si>
  <si>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</si>
  <si>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</si>
  <si>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</si>
  <si>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</si>
  <si>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</si>
  <si>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</si>
  <si>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</si>
  <si>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</si>
  <si>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</si>
  <si>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</si>
  <si>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</si>
  <si>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</si>
  <si>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</si>
  <si>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</si>
  <si>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</si>
  <si>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</si>
  <si>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</si>
  <si>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</si>
  <si>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</si>
  <si>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</si>
  <si>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</si>
  <si>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</si>
  <si>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</si>
  <si>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</si>
  <si>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</si>
  <si>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</si>
  <si>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</si>
  <si>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</si>
  <si>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</si>
  <si>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</si>
  <si>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</si>
  <si>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</si>
  <si>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</si>
  <si>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</si>
  <si>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</si>
  <si>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</si>
  <si>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</si>
  <si>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</si>
  <si>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</si>
  <si>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</si>
  <si>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</si>
  <si>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</si>
  <si>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</si>
  <si>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</si>
  <si>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</si>
  <si>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</si>
  <si>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</si>
  <si>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</si>
  <si>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</si>
  <si>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</si>
  <si>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</si>
  <si>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</si>
  <si>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</si>
  <si>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</si>
  <si>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</si>
  <si>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</si>
  <si>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</si>
  <si>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</si>
  <si>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</si>
  <si>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</si>
  <si>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</si>
  <si>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</si>
  <si>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</si>
  <si>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</si>
  <si>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</si>
  <si>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</si>
  <si>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</si>
  <si>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</si>
  <si>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</si>
  <si>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</si>
  <si>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</si>
  <si>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</si>
  <si>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</si>
  <si>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</si>
  <si>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</si>
  <si>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</si>
  <si>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</si>
  <si>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</si>
  <si>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</si>
  <si>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</si>
  <si>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</si>
  <si>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</si>
  <si>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</si>
  <si>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</si>
  <si>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</si>
  <si>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</si>
  <si>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</si>
  <si>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</si>
  <si>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</si>
  <si>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</si>
  <si>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</si>
  <si>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</si>
  <si>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</si>
  <si>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</si>
  <si>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</si>
  <si>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</si>
  <si>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</si>
  <si>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</si>
  <si>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</si>
  <si>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</si>
  <si>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</si>
  <si>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</si>
  <si>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</si>
  <si>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</si>
  <si>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</si>
  <si>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</si>
  <si>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</si>
  <si>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</si>
  <si>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</si>
  <si>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</si>
  <si>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</si>
  <si>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</si>
  <si>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</si>
  <si>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</si>
  <si>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</si>
  <si>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</si>
  <si>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</si>
  <si>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</si>
  <si>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</si>
  <si>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</si>
  <si>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</si>
  <si>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</si>
  <si>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</si>
  <si>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</si>
  <si>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</si>
  <si>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</si>
  <si>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</si>
  <si>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</si>
  <si>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</si>
  <si>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</si>
  <si>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</si>
  <si>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</si>
  <si>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</si>
  <si>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</si>
  <si>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</si>
  <si>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</si>
  <si>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</si>
  <si>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</si>
  <si>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</si>
  <si>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</si>
  <si>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</si>
  <si>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</si>
  <si>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</si>
  <si>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</si>
  <si>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</si>
  <si>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</si>
  <si>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</si>
  <si>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</si>
  <si>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</si>
  <si>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</si>
  <si>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</si>
  <si>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</si>
  <si>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</si>
  <si>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</si>
  <si>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</si>
  <si>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</si>
  <si>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</si>
  <si>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</si>
  <si>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</si>
  <si>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</si>
  <si>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</si>
  <si>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</si>
  <si>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</si>
  <si>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</si>
  <si>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</si>
  <si>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</si>
  <si>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</si>
  <si>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</si>
  <si>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</si>
  <si>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</si>
  <si>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</si>
  <si>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</si>
  <si>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</si>
  <si>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</si>
  <si>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</si>
  <si>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</si>
  <si>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</si>
  <si>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</si>
  <si>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</si>
  <si>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</si>
  <si>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</si>
  <si>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</si>
  <si>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</si>
  <si>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</si>
  <si>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</si>
  <si>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</si>
  <si>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</si>
  <si>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</si>
  <si>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</si>
  <si>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</si>
  <si>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</si>
  <si>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</si>
  <si>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</si>
  <si>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</si>
  <si>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</si>
  <si>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</si>
  <si>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</si>
  <si>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</si>
  <si>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</si>
  <si>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</si>
  <si>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</si>
  <si>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</si>
  <si>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</si>
  <si>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</si>
  <si>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</si>
  <si>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</si>
  <si>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</si>
  <si>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</si>
  <si>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</si>
  <si>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</si>
  <si>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</si>
  <si>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</si>
  <si>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</si>
  <si>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</si>
  <si>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</si>
  <si>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</si>
  <si>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</si>
  <si>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</si>
  <si>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</si>
  <si>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</si>
  <si>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</si>
  <si>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</si>
  <si>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</si>
  <si>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</si>
  <si>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</si>
  <si>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</si>
  <si>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</si>
  <si>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</si>
  <si>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</si>
  <si>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</si>
  <si>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</si>
  <si>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</si>
  <si>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</si>
  <si>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</si>
  <si>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</si>
  <si>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</si>
  <si>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</si>
  <si>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</si>
  <si>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</si>
  <si>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</si>
  <si>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</si>
  <si>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</si>
  <si>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</si>
  <si>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</si>
  <si>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</si>
  <si>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</si>
  <si>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</si>
  <si>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</si>
  <si>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</si>
  <si>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</si>
  <si>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</si>
  <si>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</si>
  <si>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</si>
  <si>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</si>
  <si>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</si>
  <si>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</si>
  <si>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</si>
  <si>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</si>
  <si>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</si>
  <si>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</si>
  <si>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</si>
  <si>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</si>
  <si>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</si>
  <si>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</si>
  <si>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</si>
  <si>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</si>
  <si>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</si>
  <si>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</si>
  <si>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</si>
  <si>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</si>
  <si>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</si>
  <si>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</si>
  <si>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</si>
  <si>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</si>
  <si>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</si>
  <si>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</si>
  <si>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</si>
  <si>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</si>
  <si>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</si>
  <si>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</si>
  <si>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</si>
  <si>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</si>
  <si>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</si>
  <si>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</si>
  <si>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</si>
  <si>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</si>
  <si>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</si>
  <si>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</si>
  <si>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</si>
  <si>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</si>
  <si>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</si>
  <si>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</si>
  <si>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</si>
  <si>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</si>
  <si>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</si>
  <si>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</si>
  <si>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</si>
  <si>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</si>
  <si>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</si>
  <si>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</si>
  <si>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</si>
  <si>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</si>
  <si>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</si>
  <si>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</si>
  <si>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</si>
  <si>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</si>
  <si>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</si>
  <si>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</si>
  <si>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</si>
  <si>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</si>
  <si>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</si>
  <si>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</si>
  <si>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</si>
  <si>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</si>
  <si>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</si>
  <si>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</si>
  <si>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</si>
  <si>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</si>
  <si>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</si>
  <si>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</si>
  <si>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</si>
  <si>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</si>
  <si>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</si>
  <si>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</si>
  <si>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</si>
  <si>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</si>
  <si>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</si>
  <si>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</si>
  <si>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</si>
  <si>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</si>
  <si>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</si>
  <si>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</si>
  <si>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</si>
  <si>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</si>
  <si>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</si>
  <si>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</si>
  <si>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</si>
  <si>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</si>
  <si>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</si>
  <si>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</si>
  <si>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</si>
  <si>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</si>
  <si>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</si>
  <si>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</si>
  <si>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</si>
  <si>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</si>
  <si>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</si>
  <si>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</si>
  <si>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</si>
  <si>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</si>
  <si>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</si>
  <si>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</si>
  <si>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</si>
  <si>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</si>
  <si>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</si>
  <si>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</si>
  <si>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</si>
  <si>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</si>
  <si>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</si>
  <si>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</si>
  <si>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</si>
  <si>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</si>
  <si>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</si>
  <si>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</si>
  <si>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</si>
  <si>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</si>
  <si>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</si>
  <si>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</si>
  <si>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</si>
  <si>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</si>
  <si>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</si>
  <si>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</si>
  <si>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</si>
  <si>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</si>
  <si>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</si>
  <si>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</si>
  <si>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</si>
  <si>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</si>
  <si>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</si>
  <si>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</si>
  <si>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</si>
  <si>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</si>
  <si>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</si>
  <si>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</si>
  <si>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</si>
  <si>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</si>
  <si>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</si>
  <si>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</si>
  <si>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</si>
  <si>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</si>
  <si>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</si>
  <si>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</si>
  <si>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</si>
  <si>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</si>
  <si>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</si>
  <si>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</si>
  <si>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</si>
  <si>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</si>
  <si>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</si>
  <si>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</si>
  <si>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</si>
  <si>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</si>
  <si>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</si>
  <si>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</si>
  <si>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</si>
  <si>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</si>
  <si>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</si>
  <si>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</si>
  <si>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</si>
  <si>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</si>
  <si>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</si>
  <si>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</si>
  <si>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</si>
  <si>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</si>
  <si>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</si>
  <si>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</si>
  <si>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</si>
  <si>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</si>
  <si>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</si>
  <si>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</si>
  <si>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</si>
  <si>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</si>
  <si>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</si>
  <si>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</si>
  <si>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</si>
  <si>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</si>
  <si>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</si>
  <si>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</si>
  <si>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</si>
  <si>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</si>
  <si>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</si>
  <si>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</si>
  <si>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</si>
  <si>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</si>
  <si>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</si>
  <si>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</si>
  <si>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</si>
  <si>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</si>
  <si>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</si>
  <si>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</si>
  <si>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</si>
  <si>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</si>
  <si>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</si>
  <si>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</si>
  <si>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</si>
  <si>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</si>
  <si>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</si>
  <si>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</si>
  <si>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</si>
  <si>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</si>
  <si>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</si>
  <si>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</si>
  <si>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</si>
  <si>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</si>
  <si>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</si>
  <si>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</si>
  <si>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</si>
  <si>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</si>
  <si>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</si>
  <si>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</si>
  <si>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</si>
  <si>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</si>
  <si>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</si>
  <si>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</si>
  <si>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</si>
  <si>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</si>
  <si>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</si>
  <si>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</si>
  <si>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</si>
  <si>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</si>
  <si>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</si>
  <si>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</si>
  <si>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</si>
  <si>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</si>
  <si>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</si>
  <si>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</si>
  <si>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</si>
  <si>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</si>
  <si>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</si>
  <si>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</si>
  <si>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</si>
  <si>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</si>
  <si>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</si>
  <si>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</si>
  <si>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</si>
  <si>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</si>
  <si>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</si>
  <si>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</si>
  <si>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</si>
  <si>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</si>
  <si>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</si>
  <si>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</si>
  <si>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</si>
  <si>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</si>
  <si>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</si>
  <si>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</si>
  <si>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</si>
  <si>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</si>
  <si>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</si>
  <si>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</si>
  <si>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</si>
  <si>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</si>
  <si>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</si>
  <si>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</si>
  <si>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</si>
  <si>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</si>
  <si>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</si>
  <si>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</si>
  <si>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</si>
  <si>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</si>
  <si>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</si>
  <si>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</si>
  <si>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</si>
  <si>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</si>
  <si>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</si>
  <si>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</si>
  <si>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</si>
  <si>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</si>
  <si>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</si>
  <si>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</si>
  <si>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</si>
  <si>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</si>
  <si>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</si>
  <si>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</si>
  <si>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</si>
  <si>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</si>
  <si>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</si>
  <si>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</si>
  <si>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</si>
  <si>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</si>
  <si>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</si>
  <si>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</si>
  <si>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</si>
  <si>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</si>
  <si>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</si>
  <si>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</si>
  <si>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</si>
  <si>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</si>
  <si>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</si>
  <si>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</si>
  <si>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</si>
  <si>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</si>
  <si>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</si>
  <si>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</si>
  <si>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</si>
  <si>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</si>
  <si>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</si>
  <si>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</si>
  <si>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</si>
  <si>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</si>
  <si>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</si>
  <si>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</si>
  <si>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</si>
  <si>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</si>
  <si>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</si>
  <si>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</si>
  <si>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</si>
  <si>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</si>
  <si>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</si>
  <si>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</si>
  <si>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</si>
  <si>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</si>
  <si>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</si>
  <si>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</si>
  <si>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</si>
  <si>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</si>
  <si>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</si>
  <si>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</si>
  <si>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</si>
  <si>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</si>
  <si>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</si>
  <si>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</si>
  <si>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</si>
  <si>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</si>
  <si>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</si>
  <si>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</si>
  <si>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</si>
  <si>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</si>
  <si>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</si>
  <si>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</si>
  <si>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</si>
  <si>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</si>
  <si>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</si>
  <si>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</si>
  <si>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</si>
  <si>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</si>
  <si>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</si>
  <si>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</si>
  <si>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</si>
  <si>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</si>
  <si>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</si>
  <si>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</si>
  <si>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</si>
  <si>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</si>
  <si>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</si>
  <si>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</si>
  <si>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</si>
  <si>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</si>
  <si>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</si>
  <si>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</si>
  <si>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</si>
  <si>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</si>
  <si>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</si>
  <si>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</si>
  <si>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</si>
  <si>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</si>
  <si>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</si>
  <si>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</si>
  <si>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</si>
  <si>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</si>
  <si>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</si>
  <si>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</si>
  <si>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</si>
  <si>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</si>
  <si>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</si>
  <si>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</si>
  <si>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</si>
  <si>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</si>
  <si>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</si>
  <si>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</si>
  <si>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</si>
  <si>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</si>
  <si>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</si>
  <si>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</si>
  <si>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</si>
  <si>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</si>
  <si>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</si>
  <si>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</si>
  <si>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</si>
  <si>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</si>
  <si>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</si>
  <si>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</si>
  <si>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</si>
  <si>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</si>
  <si>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</si>
  <si>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</si>
  <si>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</si>
  <si>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</si>
  <si>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</si>
  <si>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</si>
  <si>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</si>
  <si>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</si>
  <si>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</si>
  <si>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</si>
  <si>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</si>
  <si>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</si>
  <si>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</si>
  <si>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</si>
  <si>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</si>
  <si>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</si>
  <si>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</si>
  <si>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</si>
  <si>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</si>
  <si>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</si>
  <si>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</si>
  <si>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</si>
  <si>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</si>
  <si>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</si>
  <si>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</si>
  <si>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</si>
  <si>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</si>
  <si>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</si>
  <si>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</si>
  <si>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</si>
  <si>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</si>
  <si>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</si>
  <si>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</si>
  <si>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</si>
  <si>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</si>
  <si>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</si>
  <si>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</si>
  <si>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</si>
  <si>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</si>
  <si>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</si>
  <si>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</si>
  <si>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</si>
  <si>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</si>
  <si>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</si>
  <si>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</si>
  <si>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</si>
  <si>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</si>
  <si>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</si>
  <si>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</si>
  <si>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</si>
  <si>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</si>
  <si>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</si>
  <si>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</si>
  <si>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</si>
  <si>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</si>
  <si>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</si>
  <si>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</si>
  <si>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</si>
  <si>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</si>
  <si>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</si>
  <si>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</si>
  <si>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</si>
  <si>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</si>
  <si>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</si>
  <si>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</si>
  <si>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</si>
  <si>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</si>
  <si>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</si>
  <si>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</si>
  <si>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</si>
  <si>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</si>
  <si>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</si>
  <si>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</si>
  <si>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</si>
  <si>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</si>
  <si>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</si>
  <si>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</si>
  <si>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</si>
  <si>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</si>
  <si>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</si>
  <si>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</si>
  <si>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</si>
  <si>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</si>
  <si>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</si>
  <si>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</si>
  <si>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</si>
  <si>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</si>
  <si>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</si>
  <si>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</si>
  <si>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</si>
  <si>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</si>
  <si>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</si>
  <si>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</si>
  <si>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</si>
  <si>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</si>
  <si>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</si>
  <si>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</si>
  <si>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</si>
  <si>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</si>
  <si>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</si>
  <si>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</si>
  <si>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</si>
  <si>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</si>
  <si>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</si>
  <si>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</si>
  <si>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</si>
  <si>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</si>
  <si>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</si>
  <si>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</si>
  <si>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</si>
  <si>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</si>
  <si>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</si>
  <si>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</si>
  <si>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</si>
  <si>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</si>
  <si>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</si>
  <si>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</si>
  <si>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</si>
  <si>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</si>
  <si>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</si>
  <si>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</si>
  <si>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</si>
  <si>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</si>
  <si>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</si>
  <si>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</si>
  <si>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</si>
  <si>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</si>
  <si>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</si>
  <si>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</si>
  <si>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</si>
  <si>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</si>
  <si>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</si>
  <si>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</si>
  <si>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</si>
  <si>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</si>
  <si>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</si>
  <si>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</si>
  <si>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</si>
  <si>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</si>
  <si>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</si>
  <si>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</si>
  <si>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</si>
  <si>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</si>
  <si>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</si>
  <si>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</si>
  <si>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</si>
  <si>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</si>
  <si>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</si>
  <si>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</si>
  <si>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</si>
  <si>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</si>
  <si>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</si>
  <si>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</si>
  <si>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</si>
  <si>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</si>
  <si>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</si>
  <si>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</si>
  <si>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</si>
  <si>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</si>
  <si>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</si>
  <si>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</si>
  <si>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</si>
  <si>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</si>
  <si>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</si>
  <si>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</si>
  <si>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</si>
  <si>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</si>
  <si>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</si>
  <si>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</si>
  <si>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</si>
  <si>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</si>
  <si>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</si>
  <si>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</si>
  <si>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</si>
  <si>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</si>
  <si>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</si>
  <si>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</si>
  <si>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</si>
  <si>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</si>
  <si>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</si>
  <si>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</si>
  <si>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</si>
  <si>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</si>
  <si>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</si>
  <si>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</si>
  <si>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</si>
  <si>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</si>
  <si>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</si>
  <si>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</si>
  <si>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</si>
  <si>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</si>
  <si>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</si>
  <si>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</si>
  <si>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</si>
  <si>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</si>
  <si>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</si>
  <si>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</si>
  <si>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</si>
  <si>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</si>
  <si>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</si>
  <si>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</si>
  <si>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</si>
  <si>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</si>
  <si>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</si>
  <si>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</si>
  <si>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</si>
  <si>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</si>
  <si>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</si>
  <si>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</si>
  <si>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</si>
  <si>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</si>
  <si>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</si>
  <si>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</si>
  <si>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</si>
  <si>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</si>
  <si>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</si>
  <si>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</si>
  <si>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</si>
  <si>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</si>
  <si>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</si>
  <si>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</si>
  <si>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</si>
  <si>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</si>
  <si>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</si>
  <si>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</si>
  <si>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</si>
  <si>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</si>
  <si>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</si>
  <si>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</si>
  <si>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</si>
  <si>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</si>
  <si>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</si>
  <si>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</si>
  <si>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</si>
  <si>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</si>
  <si>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</si>
  <si>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</si>
  <si>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</si>
  <si>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</si>
  <si>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</si>
  <si>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</si>
  <si>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</si>
  <si>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</si>
  <si>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</si>
  <si>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</si>
  <si>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</si>
  <si>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</si>
  <si>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</si>
  <si>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</si>
  <si>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</si>
  <si>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</si>
  <si>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</si>
  <si>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</si>
  <si>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</si>
  <si>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</si>
  <si>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</si>
  <si>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</si>
  <si>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</si>
  <si>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</si>
  <si>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</si>
  <si>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</si>
  <si>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</si>
  <si>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</si>
  <si>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</si>
  <si>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</si>
  <si>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</si>
  <si>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</si>
  <si>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</si>
  <si>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</si>
  <si>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</si>
  <si>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</si>
  <si>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</si>
  <si>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</si>
  <si>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</si>
  <si>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</si>
  <si>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</si>
  <si>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</si>
  <si>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</si>
  <si>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</si>
  <si>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</si>
  <si>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</si>
  <si>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</si>
  <si>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</si>
  <si>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</si>
  <si>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</si>
  <si>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</si>
  <si>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</si>
  <si>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</si>
  <si>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</si>
  <si>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</si>
  <si>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</si>
  <si>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</si>
  <si>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</si>
  <si>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</si>
  <si>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</si>
  <si>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</si>
  <si>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</si>
  <si>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</si>
  <si>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</si>
  <si>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</si>
  <si>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</si>
  <si>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</si>
  <si>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</si>
  <si>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</si>
  <si>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</si>
  <si>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</si>
  <si>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</si>
  <si>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</si>
  <si>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</si>
  <si>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</si>
  <si>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</si>
  <si>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</si>
  <si>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</si>
  <si>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</si>
  <si>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</si>
  <si>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</si>
  <si>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</si>
  <si>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</si>
  <si>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</si>
  <si>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</si>
  <si>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</si>
  <si>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</si>
  <si>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</si>
  <si>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</si>
  <si>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</si>
  <si>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</si>
  <si>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</si>
  <si>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</si>
  <si>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</si>
  <si>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</si>
  <si>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</si>
  <si>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</si>
  <si>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</si>
  <si>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</si>
  <si>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</si>
  <si>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</si>
  <si>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</si>
  <si>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</si>
  <si>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</si>
  <si>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</si>
  <si>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</si>
  <si>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</si>
  <si>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</si>
  <si>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</si>
  <si>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</si>
  <si>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</si>
  <si>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</si>
  <si>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</si>
  <si>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</si>
  <si>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</si>
  <si>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</si>
  <si>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</si>
  <si>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</si>
  <si>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</si>
  <si>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</si>
  <si>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</si>
  <si>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</si>
  <si>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</si>
  <si>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</si>
  <si>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</si>
  <si>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</si>
  <si>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</si>
  <si>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</si>
  <si>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</si>
  <si>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</si>
  <si>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</si>
  <si>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</si>
  <si>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</si>
  <si>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</si>
  <si>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</si>
  <si>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</si>
  <si>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</si>
  <si>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</si>
  <si>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</si>
  <si>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</si>
  <si>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</si>
  <si>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</si>
  <si>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</si>
  <si>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</si>
  <si>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</si>
  <si>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</si>
  <si>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</si>
  <si>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</si>
  <si>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</si>
  <si>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</si>
  <si>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</si>
  <si>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</si>
  <si>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</si>
  <si>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</si>
  <si>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</si>
  <si>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</si>
  <si>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</si>
  <si>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</si>
  <si>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</si>
  <si>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</si>
  <si>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</si>
  <si>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</si>
  <si>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</si>
  <si>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</si>
  <si>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</si>
  <si>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</si>
  <si>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</si>
  <si>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</si>
  <si>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</si>
  <si>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</si>
  <si>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</si>
  <si>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</si>
  <si>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</si>
  <si>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</si>
  <si>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</si>
  <si>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</si>
  <si>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</si>
  <si>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</si>
  <si>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</si>
  <si>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</si>
  <si>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</si>
  <si>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</si>
  <si>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</si>
  <si>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</si>
  <si>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</si>
  <si>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</si>
  <si>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</si>
  <si>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</si>
  <si>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</si>
  <si>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</si>
  <si>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</si>
  <si>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</si>
  <si>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</si>
  <si>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</si>
  <si>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</si>
  <si>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</si>
  <si>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</si>
  <si>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</si>
  <si>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</si>
  <si>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</si>
  <si>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</si>
  <si>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</si>
  <si>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</si>
  <si>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</si>
  <si>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</si>
  <si>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</si>
  <si>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</si>
  <si>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</si>
  <si>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</si>
  <si>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</si>
  <si>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</si>
  <si>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</si>
  <si>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</si>
  <si>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</si>
  <si>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</si>
  <si>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</si>
  <si>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</si>
  <si>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</si>
  <si>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</si>
  <si>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</si>
  <si>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</si>
  <si>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</si>
  <si>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</si>
  <si>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</si>
  <si>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</si>
  <si>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</si>
  <si>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</si>
  <si>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</si>
  <si>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</si>
  <si>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</si>
  <si>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</si>
  <si>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</si>
  <si>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</si>
  <si>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</si>
  <si>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</si>
  <si>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</si>
  <si>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</si>
  <si>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</si>
  <si>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</si>
  <si>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</si>
  <si>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</si>
  <si>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</si>
  <si>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</si>
  <si>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</si>
  <si>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</si>
  <si>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</si>
  <si>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</si>
  <si>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</si>
  <si>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</si>
  <si>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</si>
  <si>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</si>
  <si>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</si>
  <si>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</si>
  <si>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</si>
  <si>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</si>
  <si>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</si>
  <si>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</si>
  <si>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</si>
  <si>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</si>
  <si>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</si>
  <si>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</si>
  <si>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</si>
  <si>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</si>
  <si>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</si>
  <si>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</si>
  <si>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</si>
  <si>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</si>
  <si>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</si>
  <si>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</si>
  <si>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</si>
  <si>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</si>
  <si>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</si>
  <si>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</si>
  <si>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</si>
  <si>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</si>
  <si>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</si>
  <si>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</si>
  <si>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</si>
  <si>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</si>
  <si>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</si>
  <si>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</si>
  <si>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</si>
  <si>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</si>
  <si>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</si>
  <si>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</si>
  <si>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</si>
  <si>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</si>
  <si>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</si>
  <si>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</si>
  <si>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</si>
  <si>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</si>
  <si>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</si>
  <si>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</si>
  <si>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</si>
  <si>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</si>
  <si>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</si>
  <si>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</si>
  <si>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</si>
  <si>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</si>
  <si>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</si>
  <si>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</si>
  <si>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</si>
  <si>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</si>
  <si>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</si>
  <si>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</si>
  <si>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</si>
  <si>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</si>
  <si>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</si>
  <si>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</si>
  <si>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</si>
  <si>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</si>
  <si>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</si>
  <si>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</si>
  <si>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</si>
  <si>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</si>
  <si>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</si>
  <si>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</si>
  <si>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</si>
  <si>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</si>
  <si>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</si>
  <si>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</si>
  <si>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</si>
  <si>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</si>
  <si>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</si>
  <si>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</si>
  <si>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</si>
  <si>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</si>
  <si>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</si>
  <si>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</si>
  <si>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</si>
  <si>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</si>
  <si>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</si>
  <si>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</si>
  <si>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</si>
  <si>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</si>
  <si>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</si>
  <si>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</si>
  <si>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</si>
  <si>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</si>
  <si>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</si>
  <si>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</si>
  <si>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</si>
  <si>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</si>
  <si>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</si>
  <si>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</si>
  <si>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</si>
  <si>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</si>
  <si>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</si>
  <si>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</si>
  <si>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</si>
  <si>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</si>
  <si>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</si>
  <si>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</si>
  <si>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</si>
  <si>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</si>
  <si>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</si>
  <si>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</si>
  <si>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</si>
  <si>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</si>
  <si>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</si>
  <si>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</si>
  <si>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</si>
  <si>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</si>
  <si>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</si>
  <si>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</si>
  <si>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</si>
  <si>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</si>
  <si>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</si>
  <si>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</si>
  <si>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</si>
  <si>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</si>
  <si>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</si>
  <si>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</si>
  <si>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</si>
  <si>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</si>
  <si>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</si>
  <si>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</si>
  <si>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</si>
  <si>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</si>
  <si>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</si>
  <si>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</si>
  <si>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</si>
  <si>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</si>
  <si>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</si>
  <si>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</si>
  <si>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</si>
  <si>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</si>
  <si>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</si>
  <si>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</si>
  <si>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</si>
  <si>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</si>
  <si>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</si>
  <si>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</si>
  <si>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</si>
  <si>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</si>
  <si>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</si>
  <si>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</si>
  <si>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</si>
  <si>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</si>
  <si>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</si>
  <si>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</si>
  <si>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</si>
  <si>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</si>
  <si>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</si>
  <si>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</si>
  <si>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</si>
  <si>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</si>
  <si>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</si>
  <si>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</si>
  <si>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</si>
  <si>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</si>
  <si>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</si>
  <si>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</si>
  <si>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</si>
  <si>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</si>
  <si>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</si>
  <si>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</si>
  <si>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</si>
  <si>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</si>
  <si>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</si>
  <si>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</si>
  <si>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</si>
  <si>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</si>
  <si>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</si>
  <si>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</si>
  <si>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</si>
  <si>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</si>
  <si>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</si>
  <si>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</si>
  <si>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</si>
  <si>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</si>
  <si>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</si>
  <si>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</si>
  <si>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</si>
  <si>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</si>
  <si>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</si>
  <si>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</si>
  <si>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</si>
  <si>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</si>
  <si>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</si>
  <si>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</si>
  <si>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</si>
  <si>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</si>
  <si>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</si>
  <si>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</si>
  <si>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</si>
  <si>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</si>
  <si>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</si>
  <si>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</si>
  <si>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</si>
  <si>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</si>
  <si>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</si>
  <si>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</si>
  <si>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</si>
  <si>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</si>
  <si>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</si>
  <si>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</si>
  <si>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</si>
  <si>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</si>
  <si>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</si>
  <si>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</si>
  <si>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</si>
  <si>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</si>
  <si>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</si>
  <si>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</si>
  <si>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</si>
  <si>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</si>
  <si>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</si>
  <si>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</si>
  <si>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</si>
  <si>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</si>
  <si>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</si>
  <si>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</si>
  <si>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</si>
  <si>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</si>
  <si>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</si>
  <si>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</si>
  <si>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</si>
  <si>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</si>
  <si>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</si>
  <si>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</si>
  <si>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</si>
  <si>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</si>
  <si>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</si>
  <si>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</si>
  <si>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</si>
  <si>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</si>
  <si>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</si>
  <si>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</si>
  <si>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</si>
  <si>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</si>
  <si>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</si>
  <si>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</si>
  <si>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</si>
  <si>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</si>
  <si>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</si>
  <si>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</si>
  <si>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</si>
  <si>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</si>
  <si>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</si>
  <si>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</si>
  <si>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</si>
  <si>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</si>
  <si>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</si>
  <si>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</si>
  <si>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</si>
  <si>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</si>
  <si>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</si>
  <si>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</si>
  <si>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</si>
  <si>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</si>
  <si>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</si>
  <si>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</si>
  <si>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</si>
  <si>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</si>
  <si>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</si>
  <si>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</si>
  <si>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</si>
  <si>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</si>
  <si>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</si>
  <si>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</si>
  <si>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</si>
  <si>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</si>
  <si>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</si>
  <si>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</si>
  <si>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</si>
  <si>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</si>
  <si>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</si>
  <si>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</si>
  <si>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</si>
  <si>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</si>
  <si>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</si>
  <si>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</si>
  <si>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</si>
  <si>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</si>
  <si>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</si>
  <si>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</si>
  <si>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</si>
  <si>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</si>
  <si>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</si>
  <si>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</si>
  <si>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</si>
  <si>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</si>
  <si>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</si>
  <si>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</si>
  <si>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</si>
  <si>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</si>
  <si>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</si>
  <si>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</si>
  <si>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</si>
  <si>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</si>
  <si>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</si>
  <si>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</si>
  <si>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</si>
  <si>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</si>
  <si>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</si>
  <si>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</si>
  <si>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</si>
  <si>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</si>
  <si>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</si>
  <si>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</si>
  <si>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</si>
  <si>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</si>
  <si>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</si>
  <si>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</si>
  <si>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</si>
  <si>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</si>
  <si>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</si>
  <si>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</si>
  <si>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</si>
  <si>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</si>
  <si>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</si>
  <si>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</si>
  <si>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</si>
  <si>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</si>
  <si>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</si>
  <si>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</si>
  <si>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</si>
  <si>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</si>
  <si>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</si>
  <si>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</si>
  <si>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</si>
  <si>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</si>
  <si>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</si>
  <si>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</si>
  <si>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</si>
  <si>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</si>
  <si>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</si>
  <si>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</si>
  <si>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</si>
  <si>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</si>
  <si>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</si>
  <si>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</si>
  <si>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</si>
  <si>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</si>
  <si>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</si>
  <si>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</si>
  <si>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</si>
  <si>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</si>
  <si>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</si>
  <si>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</si>
  <si>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</si>
  <si>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</si>
  <si>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</si>
  <si>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</si>
  <si>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</si>
  <si>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</si>
  <si>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</si>
  <si>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</si>
  <si>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</si>
  <si>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</si>
  <si>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</si>
  <si>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</si>
  <si>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</si>
  <si>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</si>
  <si>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</si>
  <si>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</si>
  <si>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</si>
  <si>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</si>
  <si>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</si>
  <si>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</si>
  <si>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</si>
  <si>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</si>
  <si>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</si>
  <si>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</si>
  <si>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</si>
  <si>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</si>
  <si>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</si>
  <si>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</si>
  <si>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</si>
  <si>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</si>
  <si>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</si>
  <si>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</si>
  <si>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</si>
  <si>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</si>
  <si>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</si>
  <si>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</si>
  <si>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</si>
  <si>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</si>
  <si>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</si>
  <si>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</si>
  <si>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</si>
  <si>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</si>
  <si>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</si>
  <si>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</si>
  <si>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</si>
  <si>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</si>
  <si>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</si>
  <si>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</si>
  <si>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</si>
  <si>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</si>
  <si>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</si>
  <si>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</si>
  <si>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</si>
  <si>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</si>
  <si>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</si>
  <si>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</si>
  <si>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</si>
  <si>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</si>
  <si>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</si>
  <si>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</si>
  <si>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</si>
  <si>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</si>
  <si>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</si>
  <si>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</si>
  <si>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</si>
  <si>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</si>
  <si>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</si>
  <si>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</si>
  <si>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</si>
  <si>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</si>
  <si>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</si>
  <si>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</si>
  <si>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</si>
  <si>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</si>
  <si>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</si>
  <si>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</si>
  <si>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</si>
  <si>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</si>
  <si>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</si>
  <si>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</si>
  <si>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</si>
  <si>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</si>
  <si>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</si>
  <si>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</si>
  <si>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</si>
  <si>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</si>
  <si>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</si>
  <si>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</si>
  <si>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</si>
  <si>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</si>
  <si>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</si>
  <si>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</si>
  <si>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</si>
  <si>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</si>
  <si>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</si>
  <si>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</si>
  <si>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</si>
  <si>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</si>
  <si>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</si>
  <si>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</si>
  <si>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</si>
  <si>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</si>
  <si>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</si>
  <si>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</si>
  <si>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</si>
  <si>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</si>
  <si>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</si>
  <si>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</si>
  <si>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</si>
  <si>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</si>
  <si>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</si>
  <si>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</si>
  <si>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</si>
  <si>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</si>
  <si>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</si>
  <si>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</si>
  <si>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</si>
  <si>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</si>
  <si>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</si>
  <si>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</si>
  <si>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</si>
  <si>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</si>
  <si>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</si>
  <si>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</si>
  <si>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</si>
  <si>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</si>
  <si>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</si>
  <si>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</si>
  <si>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</si>
  <si>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</si>
  <si>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</si>
  <si>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</si>
  <si>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</si>
  <si>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</si>
  <si>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</si>
  <si>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</si>
  <si>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</si>
  <si>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</si>
  <si>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</si>
  <si>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</si>
  <si>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</si>
  <si>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</si>
  <si>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</si>
  <si>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</si>
  <si>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</si>
  <si>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</si>
  <si>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</si>
  <si>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</si>
  <si>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</si>
  <si>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</si>
  <si>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</si>
  <si>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</si>
  <si>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</si>
  <si>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</si>
  <si>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</si>
  <si>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</si>
  <si>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</si>
  <si>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</si>
  <si>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</si>
  <si>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</si>
  <si>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</si>
  <si>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</si>
  <si>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</si>
  <si>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</si>
  <si>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</si>
  <si>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</si>
  <si>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</si>
  <si>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</si>
  <si>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</si>
  <si>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</si>
  <si>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</si>
  <si>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</si>
  <si>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</si>
  <si>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</si>
  <si>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</si>
  <si>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</si>
  <si>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</si>
  <si>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</si>
  <si>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</si>
  <si>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</si>
  <si>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</si>
  <si>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</si>
  <si>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</si>
  <si>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</si>
  <si>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</si>
  <si>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</si>
  <si>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</si>
  <si>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</si>
  <si>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</si>
  <si>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</si>
  <si>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</si>
  <si>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</si>
  <si>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</si>
  <si>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</si>
  <si>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</si>
  <si>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</si>
  <si>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</si>
  <si>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</si>
  <si>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</si>
  <si>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</si>
  <si>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</si>
  <si>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</si>
  <si>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</si>
  <si>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</si>
  <si>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</si>
  <si>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</si>
  <si>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</si>
  <si>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</si>
  <si>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</si>
  <si>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</si>
  <si>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</si>
  <si>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</si>
  <si>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</si>
  <si>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</si>
  <si>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</si>
  <si>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</si>
  <si>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</si>
  <si>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</si>
  <si>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</si>
  <si>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</si>
  <si>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</si>
  <si>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</si>
  <si>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</si>
  <si>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</si>
  <si>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</si>
  <si>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</si>
  <si>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</si>
  <si>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</si>
  <si>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</si>
  <si>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</si>
  <si>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</si>
  <si>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</si>
  <si>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</si>
  <si>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</si>
  <si>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</si>
  <si>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</si>
  <si>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</si>
  <si>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</si>
  <si>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</si>
  <si>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</si>
  <si>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</si>
  <si>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</si>
  <si>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</si>
  <si>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</si>
  <si>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</si>
  <si>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</si>
  <si>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</si>
  <si>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</si>
  <si>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</si>
  <si>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</si>
  <si>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</si>
  <si>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</si>
  <si>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</si>
  <si>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</si>
  <si>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</si>
  <si>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</si>
  <si>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</si>
  <si>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</si>
  <si>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</si>
  <si>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</si>
  <si>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</si>
  <si>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</si>
  <si>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</si>
  <si>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</si>
  <si>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</si>
  <si>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</si>
  <si>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</si>
  <si>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</si>
  <si>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</si>
  <si>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</si>
  <si>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</si>
  <si>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</si>
  <si>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</si>
  <si>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</si>
  <si>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</si>
  <si>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</si>
  <si>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</si>
  <si>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</si>
  <si>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</si>
  <si>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</si>
  <si>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</si>
  <si>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</si>
  <si>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</si>
  <si>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</si>
  <si>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</si>
  <si>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</si>
  <si>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</si>
  <si>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</si>
  <si>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</si>
  <si>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</si>
  <si>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</si>
  <si>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</si>
  <si>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</si>
  <si>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</si>
  <si>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</si>
  <si>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</si>
  <si>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</si>
  <si>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</si>
  <si>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</si>
  <si>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</si>
  <si>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</si>
  <si>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</si>
  <si>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</si>
  <si>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</si>
  <si>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</si>
  <si>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</si>
  <si>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</si>
  <si>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</si>
  <si>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</si>
  <si>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</si>
  <si>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</si>
  <si>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</si>
  <si>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</si>
  <si>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</si>
  <si>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</si>
  <si>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</si>
  <si>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</si>
  <si>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</si>
  <si>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</si>
  <si>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</si>
  <si>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</si>
  <si>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</si>
  <si>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</si>
  <si>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</si>
  <si>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</si>
  <si>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</si>
  <si>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</si>
  <si>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</si>
  <si>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</si>
  <si>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</si>
  <si>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</si>
  <si>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</si>
  <si>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</si>
  <si>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</si>
  <si>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</si>
  <si>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</si>
  <si>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</si>
  <si>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</si>
  <si>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</si>
  <si>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</si>
  <si>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</si>
  <si>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</si>
  <si>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</si>
  <si>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</si>
  <si>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</si>
  <si>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</si>
  <si>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</si>
  <si>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</si>
  <si>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</si>
  <si>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</si>
  <si>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</si>
  <si>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</si>
  <si>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</si>
  <si>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</si>
  <si>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</si>
  <si>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</si>
  <si>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</si>
  <si>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</si>
  <si>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</si>
  <si>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</si>
  <si>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</si>
  <si>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</si>
  <si>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</si>
  <si>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</si>
  <si>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</si>
  <si>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</si>
  <si>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</si>
  <si>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</si>
  <si>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</si>
  <si>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</si>
  <si>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</si>
  <si>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</si>
  <si>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</si>
  <si>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</si>
  <si>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</si>
  <si>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</si>
  <si>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</si>
  <si>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</si>
  <si>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</si>
  <si>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</si>
  <si>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</si>
  <si>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</si>
  <si>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</si>
  <si>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</si>
  <si>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</si>
  <si>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</si>
  <si>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</si>
  <si>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</si>
  <si>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</si>
  <si>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</si>
  <si>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</si>
  <si>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</si>
  <si>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</si>
  <si>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</si>
  <si>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</si>
  <si>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</si>
  <si>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</si>
  <si>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</si>
  <si>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</si>
  <si>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</si>
  <si>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</si>
  <si>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</si>
  <si>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</si>
  <si>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</si>
  <si>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</si>
  <si>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</si>
  <si>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</si>
  <si>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</si>
  <si>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</si>
  <si>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</si>
  <si>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</si>
  <si>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</si>
  <si>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</si>
  <si>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</si>
  <si>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</si>
  <si>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</si>
  <si>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</si>
  <si>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</si>
  <si>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</si>
  <si>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</si>
  <si>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</si>
  <si>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</si>
  <si>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</si>
  <si>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</si>
  <si>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</si>
  <si>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</si>
  <si>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</si>
  <si>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</si>
  <si>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</si>
  <si>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</si>
  <si>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</si>
  <si>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</si>
  <si>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</si>
  <si>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</si>
  <si>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</si>
  <si>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</si>
  <si>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</si>
  <si>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</si>
  <si>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</si>
  <si>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</si>
  <si>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</si>
  <si>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</si>
  <si>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</si>
  <si>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</si>
  <si>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</si>
  <si>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</si>
  <si>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</si>
  <si>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</si>
  <si>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</si>
  <si>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</si>
  <si>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</si>
  <si>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</si>
  <si>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</si>
  <si>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</si>
  <si>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</si>
  <si>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</si>
  <si>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</si>
  <si>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</si>
  <si>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</si>
  <si>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</si>
  <si>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</si>
  <si>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</si>
  <si>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</si>
  <si>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</si>
  <si>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</si>
  <si>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</si>
  <si>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</si>
  <si>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</si>
  <si>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</si>
  <si>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</si>
  <si>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</si>
  <si>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</si>
  <si>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</si>
  <si>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</si>
  <si>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</si>
  <si>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</si>
  <si>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</si>
  <si>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</si>
  <si>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</si>
  <si>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</si>
  <si>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</si>
  <si>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</si>
  <si>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</si>
  <si>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</si>
  <si>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</si>
  <si>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</si>
  <si>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</si>
  <si>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</si>
  <si>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</si>
  <si>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</si>
  <si>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</si>
  <si>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</si>
  <si>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</si>
  <si>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</si>
  <si>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</si>
  <si>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</si>
  <si>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</si>
  <si>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</si>
  <si>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</si>
  <si>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</si>
  <si>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</si>
  <si>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</si>
  <si>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</si>
  <si>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</si>
  <si>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</si>
  <si>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</si>
  <si>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</si>
  <si>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</si>
  <si>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</si>
  <si>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</si>
  <si>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</si>
  <si>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</si>
  <si>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</si>
  <si>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</si>
  <si>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</si>
  <si>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</si>
  <si>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</si>
  <si>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</si>
  <si>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</si>
  <si>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</si>
  <si>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</si>
  <si>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</si>
  <si>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</si>
  <si>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</si>
  <si>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</si>
  <si>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</si>
  <si>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</si>
  <si>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</si>
  <si>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</si>
  <si>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</si>
  <si>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</si>
  <si>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</si>
  <si>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</si>
  <si>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</si>
  <si>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</si>
  <si>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</si>
  <si>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</si>
  <si>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</si>
  <si>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</si>
  <si>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</si>
  <si>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</si>
  <si>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</si>
  <si>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</si>
  <si>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</si>
  <si>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</si>
  <si>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</si>
  <si>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</si>
  <si>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</si>
  <si>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</si>
  <si>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</si>
  <si>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</si>
  <si>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</si>
  <si>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</si>
  <si>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</si>
  <si>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</si>
  <si>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</si>
  <si>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</si>
  <si>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</si>
  <si>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</si>
  <si>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</si>
  <si>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</si>
  <si>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</si>
  <si>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</si>
  <si>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</si>
  <si>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</si>
  <si>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</si>
  <si>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</si>
  <si>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</si>
  <si>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</si>
  <si>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</si>
  <si>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</si>
  <si>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</si>
  <si>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</si>
  <si>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</si>
  <si>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</si>
  <si>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</si>
  <si>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</si>
  <si>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</si>
  <si>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</si>
  <si>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</si>
  <si>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</si>
  <si>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</si>
  <si>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</si>
  <si>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</si>
  <si>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</si>
  <si>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</si>
  <si>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</si>
  <si>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</si>
  <si>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</si>
  <si>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</si>
  <si>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</si>
  <si>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</si>
  <si>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</si>
  <si>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</si>
  <si>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</si>
  <si>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</si>
  <si>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</si>
  <si>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</si>
  <si>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</si>
  <si>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</si>
  <si>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</si>
  <si>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</si>
  <si>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</si>
  <si>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</si>
  <si>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</si>
  <si>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</si>
  <si>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</si>
  <si>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</si>
  <si>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</si>
  <si>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</si>
  <si>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</si>
  <si>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</si>
  <si>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</si>
  <si>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</si>
  <si>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</si>
  <si>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</si>
  <si>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</si>
  <si>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</si>
  <si>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</si>
  <si>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</si>
  <si>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</si>
  <si>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</si>
  <si>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</si>
  <si>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</si>
  <si>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</si>
  <si>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</si>
  <si>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</si>
  <si>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</si>
  <si>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</si>
  <si>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</si>
  <si>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</si>
  <si>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</si>
  <si>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</si>
  <si>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</si>
  <si>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</si>
  <si>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</si>
  <si>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</si>
  <si>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</si>
  <si>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</si>
  <si>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</si>
  <si>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</si>
  <si>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</si>
  <si>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</si>
  <si>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</si>
  <si>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</si>
  <si>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</si>
  <si>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</si>
  <si>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</si>
  <si>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</si>
  <si>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</si>
  <si>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</si>
  <si>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</si>
  <si>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</si>
  <si>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</si>
  <si>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</si>
  <si>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</si>
  <si>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</si>
  <si>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</si>
  <si>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</si>
  <si>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</si>
  <si>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</si>
  <si>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</si>
  <si>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</si>
  <si>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</si>
  <si>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</si>
  <si>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</si>
  <si>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</si>
  <si>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</si>
  <si>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</si>
  <si>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</si>
  <si>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</si>
  <si>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</si>
  <si>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</si>
  <si>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</si>
  <si>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</si>
  <si>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</si>
  <si>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</si>
  <si>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</si>
  <si>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</si>
  <si>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</si>
  <si>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</si>
  <si>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</si>
  <si>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</si>
  <si>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</si>
  <si>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</si>
  <si>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</si>
  <si>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</si>
  <si>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</si>
  <si>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</si>
  <si>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</si>
  <si>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</si>
  <si>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</si>
  <si>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</si>
  <si>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</si>
  <si>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</si>
  <si>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</si>
  <si>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</si>
  <si>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</si>
  <si>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</si>
  <si>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</si>
  <si>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</si>
  <si>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</si>
  <si>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</si>
  <si>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</si>
  <si>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</si>
  <si>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</si>
  <si>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</si>
  <si>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</si>
  <si>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</si>
  <si>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</si>
  <si>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</si>
  <si>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</si>
  <si>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</si>
  <si>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</si>
  <si>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</si>
  <si>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</si>
  <si>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</si>
  <si>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</si>
  <si>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</si>
  <si>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</si>
  <si>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</si>
  <si>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</si>
  <si>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</si>
  <si>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</si>
  <si>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</si>
  <si>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</si>
  <si>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</si>
  <si>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</si>
  <si>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</si>
  <si>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</si>
  <si>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</si>
  <si>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</si>
  <si>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</si>
  <si>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</si>
  <si>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</si>
  <si>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</si>
  <si>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</si>
  <si>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</si>
  <si>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</si>
  <si>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</si>
  <si>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</si>
  <si>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</si>
  <si>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</si>
  <si>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</si>
  <si>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</si>
  <si>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</si>
  <si>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</si>
  <si>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</si>
  <si>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</si>
  <si>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</si>
  <si>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</si>
  <si>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</si>
  <si>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</si>
  <si>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</si>
  <si>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</si>
  <si>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</si>
  <si>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</si>
  <si>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</si>
  <si>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</si>
  <si>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</si>
  <si>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</si>
  <si>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</si>
  <si>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</si>
  <si>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</si>
  <si>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</si>
  <si>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</si>
  <si>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</si>
  <si>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</si>
  <si>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</si>
  <si>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</si>
  <si>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</si>
  <si>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</si>
  <si>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</si>
  <si>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</si>
  <si>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</si>
  <si>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</si>
  <si>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</si>
  <si>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</si>
  <si>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</si>
  <si>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</si>
  <si>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</si>
  <si>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</si>
  <si>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</si>
  <si>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</si>
  <si>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</si>
  <si>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</si>
  <si>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</si>
  <si>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</si>
  <si>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</si>
  <si>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</si>
  <si>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</si>
  <si>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</si>
  <si>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</si>
  <si>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</si>
  <si>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</si>
  <si>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</si>
  <si>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</si>
  <si>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</si>
  <si>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</si>
  <si>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</si>
  <si>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</si>
  <si>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</si>
  <si>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</si>
  <si>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</si>
  <si>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</si>
  <si>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</si>
  <si>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</si>
  <si>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</si>
  <si>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</si>
  <si>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</si>
  <si>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</si>
  <si>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</si>
  <si>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</si>
  <si>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</si>
  <si>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</si>
  <si>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</si>
  <si>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</si>
  <si>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</si>
  <si>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</si>
  <si>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</si>
  <si>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</si>
  <si>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</si>
  <si>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</si>
  <si>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</si>
  <si>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</si>
  <si>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</si>
  <si>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</si>
  <si>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</si>
  <si>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</si>
  <si>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</si>
  <si>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</si>
  <si>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</si>
  <si>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</si>
  <si>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</si>
  <si>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</si>
  <si>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</si>
  <si>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</si>
  <si>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</si>
  <si>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</si>
  <si>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</si>
  <si>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</si>
  <si>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</si>
  <si>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</si>
  <si>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</si>
  <si>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</si>
  <si>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</si>
  <si>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</si>
  <si>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</si>
  <si>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</si>
  <si>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</si>
  <si>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</si>
  <si>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</si>
  <si>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</si>
  <si>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</si>
  <si>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</si>
  <si>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</si>
  <si>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</si>
  <si>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</si>
  <si>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</si>
  <si>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</si>
  <si>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</si>
  <si>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</si>
  <si>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</si>
  <si>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</si>
  <si>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</si>
  <si>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</si>
  <si>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</si>
  <si>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</si>
  <si>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</si>
  <si>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</si>
  <si>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</si>
  <si>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</si>
  <si>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</si>
  <si>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</si>
  <si>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</si>
  <si>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</si>
  <si>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</si>
  <si>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</si>
  <si>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</si>
  <si>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</si>
  <si>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</si>
  <si>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</si>
  <si>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</si>
  <si>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</si>
  <si>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</si>
  <si>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</si>
  <si>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</si>
  <si>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</si>
  <si>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</si>
  <si>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</si>
  <si>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</si>
  <si>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</si>
  <si>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</si>
  <si>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</si>
  <si>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</si>
  <si>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</si>
  <si>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</si>
  <si>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</si>
  <si>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</si>
  <si>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</si>
  <si>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</si>
  <si>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</si>
  <si>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</si>
  <si>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</si>
  <si>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</si>
  <si>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</si>
  <si>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</si>
  <si>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</si>
  <si>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</si>
  <si>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</si>
  <si>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</si>
  <si>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</si>
  <si>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</si>
  <si>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</si>
  <si>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</si>
  <si>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</si>
  <si>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</si>
  <si>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</si>
  <si>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</si>
  <si>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</si>
  <si>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</si>
  <si>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</si>
  <si>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</si>
  <si>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</si>
  <si>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</si>
  <si>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</si>
  <si>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</si>
  <si>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</si>
  <si>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</si>
  <si>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</si>
  <si>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</si>
  <si>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</si>
  <si>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</si>
  <si>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</si>
  <si>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</si>
  <si>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</si>
  <si>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</si>
  <si>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</si>
  <si>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</si>
  <si>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</si>
  <si>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</si>
  <si>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</si>
  <si>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</si>
  <si>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</si>
  <si>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</si>
  <si>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</si>
  <si>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</si>
  <si>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</si>
  <si>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</si>
  <si>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</si>
  <si>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</si>
  <si>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</si>
  <si>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</si>
  <si>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</si>
  <si>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</si>
  <si>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</si>
  <si>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</si>
  <si>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</si>
  <si>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</si>
  <si>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</si>
  <si>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</si>
  <si>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</si>
  <si>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</si>
  <si>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</si>
  <si>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</si>
  <si>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</si>
  <si>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</si>
  <si>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</si>
  <si>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</si>
  <si>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</si>
  <si>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</si>
  <si>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</si>
  <si>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</si>
  <si>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</si>
  <si>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</si>
  <si>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</si>
  <si>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</si>
  <si>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</si>
  <si>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</si>
  <si>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</si>
  <si>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</si>
  <si>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</si>
  <si>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</si>
  <si>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</si>
  <si>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</si>
  <si>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</si>
  <si>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</si>
  <si>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</si>
  <si>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</si>
  <si>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</si>
  <si>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</si>
  <si>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</si>
  <si>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</si>
  <si>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</si>
  <si>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</si>
  <si>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</si>
  <si>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</si>
  <si>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</si>
  <si>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</si>
  <si>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</si>
  <si>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</si>
  <si>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</si>
  <si>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</si>
  <si>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</si>
  <si>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</si>
  <si>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</si>
  <si>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</si>
  <si>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</si>
  <si>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</si>
  <si>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</si>
  <si>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</si>
  <si>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</si>
  <si>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</si>
  <si>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</si>
  <si>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</si>
  <si>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</si>
  <si>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</si>
  <si>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</si>
  <si>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</si>
  <si>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</si>
  <si>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</si>
  <si>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</si>
  <si>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</si>
  <si>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</si>
  <si>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</si>
  <si>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</si>
  <si>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</si>
  <si>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</si>
  <si>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</si>
  <si>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</si>
  <si>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</si>
  <si>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</si>
  <si>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</si>
  <si>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</si>
  <si>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</si>
  <si>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</si>
  <si>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</si>
  <si>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</si>
  <si>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</si>
  <si>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</si>
  <si>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</si>
  <si>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</si>
  <si>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</si>
  <si>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</si>
  <si>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</si>
  <si>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</si>
  <si>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</si>
  <si>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</si>
  <si>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</si>
  <si>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</si>
  <si>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</si>
  <si>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</si>
  <si>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</si>
  <si>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</si>
  <si>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</si>
  <si>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</si>
  <si>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</si>
  <si>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</si>
  <si>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</si>
  <si>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</si>
  <si>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</si>
  <si>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</si>
  <si>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</si>
  <si>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</si>
  <si>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</si>
  <si>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</si>
  <si>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</si>
  <si>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</si>
  <si>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</si>
  <si>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</si>
  <si>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</si>
  <si>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</si>
  <si>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</si>
  <si>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</si>
  <si>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</si>
  <si>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</si>
  <si>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</si>
  <si>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</si>
  <si>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</si>
  <si>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</si>
  <si>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</si>
  <si>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</si>
  <si>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</si>
  <si>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</si>
  <si>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</si>
  <si>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</si>
  <si>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</si>
  <si>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</si>
  <si>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</si>
  <si>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</si>
  <si>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</si>
  <si>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</si>
  <si>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</si>
  <si>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</si>
  <si>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</si>
  <si>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</si>
  <si>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</si>
  <si>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</si>
  <si>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</si>
  <si>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</si>
  <si>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</si>
  <si>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</si>
  <si>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</si>
  <si>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</si>
  <si>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</si>
  <si>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</si>
  <si>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</si>
  <si>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</si>
  <si>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</si>
  <si>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</si>
  <si>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</si>
  <si>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</si>
  <si>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</si>
  <si>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</si>
  <si>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</si>
  <si>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</si>
  <si>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</si>
  <si>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</si>
  <si>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</si>
  <si>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</si>
  <si>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</si>
  <si>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</si>
  <si>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</si>
  <si>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</si>
  <si>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</si>
  <si>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</si>
  <si>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</si>
  <si>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</si>
  <si>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</si>
  <si>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</si>
  <si>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</si>
  <si>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</si>
  <si>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</si>
  <si>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</si>
  <si>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</si>
  <si>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</si>
  <si>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</si>
  <si>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</si>
  <si>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</si>
  <si>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</si>
  <si>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</si>
  <si>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</si>
  <si>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</si>
  <si>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</si>
  <si>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</si>
  <si>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</si>
  <si>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</si>
  <si>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</si>
  <si>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</si>
  <si>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</si>
  <si>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</si>
  <si>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</si>
  <si>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</si>
  <si>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</si>
  <si>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</si>
  <si>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</si>
  <si>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</si>
  <si>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</si>
  <si>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</si>
  <si>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</si>
  <si>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</si>
  <si>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</si>
  <si>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</si>
  <si>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</si>
  <si>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</si>
  <si>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</si>
  <si>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</si>
  <si>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</si>
  <si>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</si>
  <si>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</si>
  <si>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</si>
  <si>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</si>
  <si>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</si>
  <si>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</si>
  <si>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</si>
  <si>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</si>
  <si>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</si>
  <si>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</si>
  <si>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</si>
  <si>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</si>
  <si>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</si>
  <si>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</si>
  <si>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</si>
  <si>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</si>
  <si>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</si>
  <si>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</si>
  <si>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</si>
  <si>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</si>
  <si>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</si>
  <si>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</si>
  <si>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</si>
  <si>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</si>
  <si>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</si>
  <si>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</si>
  <si>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</si>
  <si>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</si>
  <si>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</si>
  <si>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</si>
  <si>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</si>
  <si>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</si>
  <si>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</si>
  <si>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</si>
  <si>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</si>
  <si>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</si>
  <si>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</si>
  <si>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</si>
  <si>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</si>
  <si>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</si>
  <si>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</si>
  <si>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</si>
  <si>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</si>
  <si>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</si>
  <si>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</si>
  <si>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</si>
  <si>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</si>
  <si>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</si>
  <si>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</si>
  <si>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</si>
  <si>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</si>
  <si>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</si>
  <si>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</si>
  <si>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</si>
  <si>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</si>
  <si>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</si>
  <si>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</si>
  <si>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</si>
  <si>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</si>
  <si>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</si>
  <si>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</si>
  <si>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</si>
  <si>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</si>
  <si>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</si>
  <si>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</si>
  <si>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</si>
  <si>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</si>
  <si>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</si>
  <si>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</si>
  <si>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</si>
  <si>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</si>
  <si>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</si>
  <si>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</si>
  <si>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</si>
  <si>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</si>
  <si>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</si>
  <si>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</si>
  <si>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</si>
  <si>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</si>
  <si>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</si>
  <si>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</si>
  <si>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</si>
  <si>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</si>
  <si>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</si>
  <si>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</si>
  <si>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</si>
  <si>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</si>
  <si>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</si>
  <si>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</si>
  <si>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</si>
  <si>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</si>
  <si>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</si>
  <si>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</si>
  <si>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</si>
  <si>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</si>
  <si>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</si>
  <si>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</si>
  <si>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</si>
  <si>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</si>
  <si>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</si>
  <si>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</si>
  <si>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</si>
  <si>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</si>
  <si>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</si>
  <si>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</si>
  <si>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</si>
  <si>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</si>
  <si>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</si>
  <si>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</si>
  <si>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</si>
  <si>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</si>
  <si>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</si>
  <si>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</si>
  <si>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</si>
  <si>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</si>
  <si>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</si>
  <si>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</si>
  <si>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</si>
  <si>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</si>
  <si>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</si>
  <si>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</si>
  <si>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</si>
  <si>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</si>
  <si>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</si>
  <si>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</si>
  <si>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</si>
  <si>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</si>
  <si>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</si>
  <si>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</si>
  <si>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</si>
  <si>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</si>
  <si>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</si>
  <si>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</si>
  <si>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</si>
  <si>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</si>
  <si>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</si>
  <si>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</si>
  <si>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</si>
  <si>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</si>
  <si>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</si>
  <si>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</si>
  <si>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</si>
  <si>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</si>
  <si>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</si>
  <si>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</si>
  <si>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</si>
  <si>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</si>
  <si>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</si>
  <si>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</si>
  <si>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</si>
  <si>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</si>
  <si>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</si>
  <si>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</si>
  <si>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</si>
  <si>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</si>
  <si>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</si>
  <si>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</si>
  <si>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</si>
  <si>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</si>
  <si>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</si>
  <si>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</si>
  <si>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</si>
  <si>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</si>
  <si>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</si>
  <si>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</si>
  <si>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</si>
  <si>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</si>
  <si>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</si>
  <si>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</si>
  <si>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</si>
  <si>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</si>
  <si>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</si>
  <si>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</si>
  <si>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</si>
  <si>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</si>
  <si>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</si>
  <si>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</si>
  <si>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</si>
  <si>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</si>
  <si>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</si>
  <si>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</si>
  <si>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</si>
  <si>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</si>
  <si>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</si>
  <si>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</si>
  <si>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</si>
  <si>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</si>
  <si>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</si>
  <si>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</si>
  <si>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</si>
  <si>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</si>
  <si>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</si>
  <si>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</si>
  <si>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</si>
  <si>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</si>
  <si>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</si>
  <si>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</si>
  <si>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</si>
  <si>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</si>
  <si>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</si>
  <si>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</si>
  <si>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</si>
  <si>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</si>
  <si>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</si>
  <si>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</si>
  <si>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</si>
  <si>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</si>
  <si>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</si>
  <si>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</si>
  <si>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</si>
  <si>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</si>
  <si>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</si>
  <si>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</si>
  <si>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</si>
  <si>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</si>
  <si>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</si>
  <si>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</si>
  <si>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</si>
  <si>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</si>
  <si>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</si>
  <si>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</si>
  <si>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</si>
  <si>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</si>
  <si>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</si>
  <si>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</si>
  <si>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</si>
  <si>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</si>
  <si>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</si>
  <si>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</si>
  <si>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</si>
  <si>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</si>
  <si>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</si>
  <si>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</si>
  <si>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</si>
  <si>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</si>
  <si>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</si>
  <si>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</si>
  <si>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</si>
  <si>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</si>
  <si>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</si>
  <si>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</si>
  <si>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</si>
  <si>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</si>
  <si>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</si>
  <si>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</si>
  <si>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</si>
  <si>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</si>
  <si>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</si>
  <si>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</si>
  <si>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</si>
  <si>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</si>
  <si>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</si>
  <si>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</si>
  <si>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</si>
  <si>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</si>
  <si>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</si>
  <si>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</si>
  <si>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</si>
  <si>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</si>
  <si>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</si>
  <si>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</si>
  <si>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</si>
  <si>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</si>
  <si>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</si>
  <si>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</si>
  <si>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</si>
  <si>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</si>
  <si>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</si>
  <si>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</si>
  <si>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</si>
  <si>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</si>
  <si>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</si>
  <si>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</si>
  <si>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</si>
  <si>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</si>
  <si>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</si>
  <si>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</si>
  <si>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</si>
  <si>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</si>
  <si>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</si>
  <si>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</si>
  <si>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</si>
  <si>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</si>
  <si>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</si>
  <si>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</si>
  <si>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</si>
  <si>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</si>
  <si>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</si>
  <si>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</si>
  <si>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</si>
  <si>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</si>
  <si>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</si>
  <si>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</si>
  <si>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</si>
  <si>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</si>
  <si>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</si>
  <si>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</si>
  <si>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</si>
  <si>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</si>
  <si>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</si>
  <si>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</si>
  <si>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</si>
  <si>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</si>
  <si>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</si>
  <si>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</si>
  <si>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</si>
  <si>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</si>
  <si>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</si>
  <si>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</si>
  <si>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</si>
  <si>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</si>
  <si>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</si>
  <si>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</si>
  <si>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</si>
  <si>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</si>
  <si>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</si>
  <si>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</si>
  <si>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</si>
  <si>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</si>
  <si>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</si>
  <si>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</si>
  <si>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</si>
  <si>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</si>
  <si>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</si>
  <si>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</si>
  <si>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</si>
  <si>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</si>
  <si>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</si>
  <si>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</si>
  <si>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</si>
  <si>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</si>
  <si>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</si>
  <si>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</si>
  <si>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</si>
  <si>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</si>
  <si>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</si>
  <si>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</si>
  <si>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</si>
  <si>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</si>
  <si>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</si>
  <si>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</si>
  <si>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</si>
  <si>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</si>
  <si>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</si>
  <si>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</si>
  <si>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</si>
  <si>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</si>
  <si>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</si>
  <si>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</si>
  <si>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</si>
  <si>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</si>
  <si>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</si>
  <si>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</si>
  <si>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</si>
  <si>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</si>
  <si>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</si>
  <si>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</si>
  <si>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</si>
  <si>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</si>
  <si>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</si>
  <si>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</si>
  <si>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</si>
  <si>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</si>
  <si>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</si>
  <si>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</si>
  <si>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</si>
  <si>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</si>
  <si>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</si>
  <si>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</si>
  <si>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</si>
  <si>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</si>
  <si>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</si>
  <si>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</si>
  <si>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</si>
  <si>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</si>
  <si>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</si>
  <si>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</si>
  <si>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</si>
  <si>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</si>
  <si>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</si>
  <si>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</si>
  <si>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</si>
  <si>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</si>
  <si>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</si>
  <si>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</si>
  <si>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</si>
  <si>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</si>
  <si>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</si>
  <si>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</si>
  <si>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</si>
  <si>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</si>
  <si>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</si>
  <si>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</si>
  <si>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</si>
  <si>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</si>
  <si>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</si>
  <si>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</si>
  <si>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</si>
  <si>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</si>
  <si>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</si>
  <si>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</si>
  <si>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</si>
  <si>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</si>
  <si>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</si>
  <si>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</si>
  <si>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</si>
  <si>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</si>
  <si>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</si>
  <si>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</si>
  <si>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</si>
  <si>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</si>
  <si>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</si>
  <si>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</si>
  <si>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</si>
  <si>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</si>
  <si>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</si>
  <si>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</si>
  <si>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</si>
  <si>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</si>
  <si>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</si>
  <si>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</si>
  <si>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</si>
  <si>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</si>
  <si>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</si>
  <si>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</si>
  <si>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</si>
  <si>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</si>
  <si>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</si>
  <si>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</si>
  <si>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</si>
  <si>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</si>
  <si>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</si>
  <si>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</si>
  <si>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</si>
  <si>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</si>
  <si>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</si>
  <si>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</si>
  <si>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</si>
  <si>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</si>
  <si>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</si>
  <si>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</si>
  <si>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</si>
  <si>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</si>
  <si>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</si>
  <si>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</si>
  <si>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</si>
  <si>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</si>
  <si>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</si>
  <si>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</si>
  <si>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</si>
  <si>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</si>
  <si>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</si>
  <si>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</si>
  <si>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</si>
  <si>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</si>
  <si>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</si>
  <si>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</si>
  <si>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</si>
  <si>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</si>
  <si>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</si>
  <si>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</si>
  <si>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</si>
  <si>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</si>
  <si>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</si>
  <si>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</si>
  <si>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</si>
  <si>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</si>
  <si>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</si>
  <si>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</si>
  <si>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</si>
  <si>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</si>
  <si>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</si>
  <si>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</si>
  <si>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</si>
  <si>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</si>
  <si>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</si>
  <si>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</si>
  <si>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</si>
  <si>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</si>
  <si>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</si>
  <si>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</si>
  <si>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</si>
  <si>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</si>
  <si>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</si>
  <si>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</si>
  <si>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</si>
  <si>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</si>
  <si>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</si>
  <si>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</si>
  <si>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</si>
  <si>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</si>
  <si>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</si>
  <si>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</si>
  <si>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</si>
  <si>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</si>
  <si>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</si>
  <si>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</si>
  <si>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</si>
  <si>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</si>
  <si>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</si>
  <si>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</si>
  <si>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</si>
  <si>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</si>
  <si>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</si>
  <si>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</si>
  <si>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</si>
  <si>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</si>
  <si>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</si>
  <si>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</si>
  <si>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</si>
  <si>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</si>
  <si>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</si>
  <si>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</si>
  <si>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</si>
  <si>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</si>
  <si>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</si>
  <si>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</si>
  <si>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</si>
  <si>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</si>
  <si>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</si>
  <si>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</si>
  <si>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</si>
  <si>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</si>
  <si>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</si>
  <si>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</si>
  <si>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</si>
  <si>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</si>
  <si>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</si>
  <si>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</si>
  <si>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</si>
  <si>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</si>
  <si>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</si>
  <si>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</si>
  <si>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</si>
  <si>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</si>
  <si>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</si>
  <si>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</si>
  <si>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</si>
  <si>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</si>
  <si>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</si>
  <si>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</si>
  <si>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</si>
  <si>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</si>
  <si>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</si>
  <si>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</si>
  <si>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</si>
  <si>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</si>
  <si>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</si>
  <si>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</si>
  <si>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</si>
  <si>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</si>
  <si>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</si>
  <si>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</si>
  <si>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</si>
  <si>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</si>
  <si>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</si>
  <si>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</si>
  <si>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</si>
  <si>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</si>
  <si>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</si>
  <si>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</si>
  <si>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</si>
  <si>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</si>
  <si>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</si>
  <si>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</si>
  <si>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</si>
  <si>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</si>
  <si>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</si>
  <si>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</si>
  <si>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</si>
  <si>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</si>
  <si>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</si>
  <si>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</si>
  <si>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</si>
  <si>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</si>
  <si>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</si>
  <si>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</si>
  <si>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</si>
  <si>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</si>
  <si>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</si>
  <si>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</si>
  <si>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</si>
  <si>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</si>
  <si>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</si>
  <si>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</si>
  <si>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</si>
  <si>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</si>
  <si>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</si>
  <si>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</si>
  <si>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</si>
  <si>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</si>
  <si>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</si>
  <si>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</si>
  <si>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</si>
  <si>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</si>
  <si>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</si>
  <si>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</si>
  <si>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</si>
  <si>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</si>
  <si>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</si>
  <si>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</si>
  <si>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</si>
  <si>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</si>
  <si>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</si>
  <si>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</si>
  <si>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</si>
  <si>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</si>
  <si>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</si>
  <si>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</si>
  <si>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</si>
  <si>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</si>
  <si>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</si>
  <si>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</si>
  <si>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</si>
  <si>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</si>
  <si>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</si>
  <si>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</si>
  <si>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</si>
  <si>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</si>
  <si>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</si>
  <si>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</si>
  <si>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</si>
  <si>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</si>
  <si>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</si>
  <si>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</si>
  <si>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</si>
  <si>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</si>
  <si>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</si>
  <si>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</si>
  <si>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</si>
  <si>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</si>
  <si>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</si>
  <si>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</si>
  <si>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</si>
  <si>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</si>
  <si>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</si>
  <si>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</si>
  <si>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</si>
  <si>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</si>
  <si>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</si>
  <si>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</si>
  <si>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</si>
  <si>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</si>
  <si>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</si>
  <si>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</si>
  <si>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</si>
  <si>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</si>
  <si>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</si>
  <si>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</si>
  <si>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</si>
  <si>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</si>
  <si>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</si>
  <si>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</si>
  <si>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</si>
  <si>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</si>
  <si>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</si>
  <si>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</si>
  <si>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</si>
  <si>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</si>
  <si>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</si>
  <si>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</si>
  <si>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</si>
  <si>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</si>
  <si>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</si>
  <si>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</si>
  <si>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</si>
  <si>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</si>
  <si>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</si>
  <si>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</si>
  <si>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</si>
  <si>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</si>
  <si>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</si>
  <si>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</si>
  <si>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</si>
  <si>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</si>
  <si>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</si>
  <si>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</si>
  <si>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</si>
  <si>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</si>
  <si>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</si>
  <si>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</si>
  <si>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</si>
  <si>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</si>
  <si>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</si>
  <si>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</si>
  <si>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</si>
  <si>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</si>
  <si>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</si>
  <si>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</si>
  <si>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</si>
  <si>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</si>
  <si>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</si>
  <si>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</si>
  <si>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</si>
  <si>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</si>
  <si>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</si>
  <si>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</si>
  <si>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</si>
  <si>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</si>
  <si>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</si>
  <si>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</si>
  <si>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</si>
  <si>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</si>
  <si>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</si>
  <si>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</si>
  <si>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</si>
  <si>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</si>
  <si>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</si>
  <si>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</si>
  <si>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</si>
  <si>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</si>
  <si>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</si>
  <si>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</si>
  <si>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</si>
  <si>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</si>
  <si>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</si>
  <si>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</si>
  <si>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</si>
  <si>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</si>
  <si>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</si>
  <si>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</si>
  <si>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</si>
  <si>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</si>
  <si>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</si>
  <si>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</si>
  <si>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</si>
  <si>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</si>
  <si>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</si>
  <si>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</si>
  <si>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</si>
  <si>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</si>
  <si>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</si>
  <si>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</si>
  <si>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</si>
  <si>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</si>
  <si>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</si>
  <si>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</si>
  <si>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</si>
  <si>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</si>
  <si>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</si>
  <si>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</si>
  <si>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</si>
  <si>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</si>
  <si>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</si>
  <si>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</si>
  <si>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</si>
  <si>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</si>
  <si>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</si>
  <si>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</si>
  <si>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</si>
  <si>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</si>
  <si>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</si>
  <si>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</si>
  <si>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</si>
  <si>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</si>
  <si>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</si>
  <si>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</si>
  <si>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</si>
  <si>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</si>
  <si>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</si>
  <si>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</si>
  <si>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</si>
  <si>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</si>
  <si>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</si>
  <si>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</si>
  <si>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</si>
  <si>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</si>
  <si>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</si>
  <si>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</si>
  <si>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</si>
  <si>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</si>
  <si>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</si>
  <si>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</si>
  <si>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</si>
  <si>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</si>
  <si>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</si>
  <si>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</si>
  <si>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</si>
  <si>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</si>
  <si>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</si>
  <si>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</si>
  <si>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</si>
  <si>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</si>
  <si>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</si>
  <si>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</si>
  <si>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</si>
  <si>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</si>
  <si>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</si>
  <si>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</si>
  <si>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</si>
  <si>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</si>
  <si>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</si>
  <si>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</si>
  <si>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</si>
  <si>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</si>
  <si>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</si>
  <si>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</si>
  <si>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</si>
  <si>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</si>
  <si>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</si>
  <si>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</si>
  <si>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</si>
  <si>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</si>
  <si>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</si>
  <si>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</si>
  <si>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</si>
  <si>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</si>
  <si>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</si>
  <si>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</si>
  <si>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</si>
  <si>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</si>
  <si>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</si>
  <si>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</si>
  <si>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</si>
  <si>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</si>
  <si>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</si>
  <si>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</si>
  <si>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</si>
  <si>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</si>
  <si>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</si>
  <si>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</si>
  <si>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</si>
  <si>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</si>
  <si>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</si>
  <si>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</si>
  <si>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</si>
  <si>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</si>
  <si>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</si>
  <si>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</si>
  <si>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</si>
  <si>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</si>
  <si>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</si>
  <si>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</si>
  <si>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</si>
  <si>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</si>
  <si>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</si>
  <si>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</si>
  <si>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</si>
  <si>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</si>
  <si>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</si>
  <si>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</si>
  <si>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</si>
  <si>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</si>
  <si>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</si>
  <si>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</si>
  <si>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</si>
  <si>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</si>
  <si>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</si>
  <si>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</si>
  <si>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</si>
  <si>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</si>
  <si>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</si>
  <si>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</si>
  <si>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</si>
  <si>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</si>
  <si>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</si>
  <si>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</si>
  <si>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</si>
  <si>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</si>
  <si>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</si>
  <si>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</si>
  <si>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</si>
  <si>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</si>
  <si>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</si>
  <si>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</si>
  <si>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</si>
  <si>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</si>
  <si>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</si>
  <si>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</si>
  <si>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</si>
  <si>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</si>
  <si>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</si>
  <si>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</si>
  <si>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</si>
  <si>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</si>
  <si>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</si>
  <si>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</si>
  <si>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</si>
  <si>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</si>
  <si>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</si>
  <si>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</si>
  <si>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</si>
  <si>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</si>
  <si>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</si>
  <si>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</si>
  <si>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</si>
  <si>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</si>
  <si>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</si>
  <si>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</si>
  <si>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</si>
  <si>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</si>
  <si>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</si>
  <si>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</si>
  <si>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</si>
  <si>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</si>
  <si>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</si>
  <si>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</si>
  <si>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</si>
  <si>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</si>
  <si>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</si>
  <si>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</si>
  <si>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</si>
  <si>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</si>
  <si>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</si>
  <si>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</si>
  <si>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</si>
  <si>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</si>
  <si>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</si>
  <si>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</si>
  <si>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</si>
  <si>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</si>
  <si>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</si>
  <si>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</si>
  <si>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</si>
  <si>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</si>
  <si>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</si>
  <si>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</si>
  <si>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</si>
  <si>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</si>
  <si>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</si>
  <si>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</si>
  <si>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</si>
  <si>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</si>
  <si>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</si>
  <si>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</si>
  <si>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</si>
  <si>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</si>
  <si>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</si>
  <si>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</si>
  <si>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</si>
  <si>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</si>
  <si>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</si>
  <si>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</si>
  <si>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</si>
  <si>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</si>
  <si>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</si>
  <si>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</si>
  <si>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</si>
  <si>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</si>
  <si>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</si>
  <si>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</si>
  <si>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</si>
  <si>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</si>
  <si>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</si>
  <si>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</si>
  <si>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</si>
  <si>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</si>
  <si>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</si>
  <si>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</si>
  <si>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</si>
  <si>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</si>
  <si>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</si>
  <si>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</si>
  <si>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</si>
  <si>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</si>
  <si>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</si>
  <si>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</si>
  <si>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</si>
  <si>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</si>
  <si>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</si>
  <si>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</si>
  <si>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</si>
  <si>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</si>
  <si>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</si>
  <si>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</si>
  <si>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</si>
  <si>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</si>
  <si>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</si>
  <si>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</si>
  <si>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</si>
  <si>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</si>
  <si>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</si>
  <si>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</si>
  <si>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</si>
  <si>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</si>
  <si>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</si>
  <si>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</si>
  <si>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</si>
  <si>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</si>
  <si>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</si>
  <si>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</si>
  <si>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</si>
  <si>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</si>
  <si>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</si>
  <si>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</si>
  <si>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</si>
  <si>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</si>
  <si>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</si>
  <si>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</si>
  <si>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</si>
  <si>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</si>
  <si>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</si>
  <si>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</si>
  <si>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</si>
  <si>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</si>
  <si>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</si>
  <si>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</si>
  <si>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</si>
  <si>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</si>
  <si>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</si>
  <si>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</si>
  <si>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</si>
  <si>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</si>
  <si>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</si>
  <si>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</si>
  <si>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</si>
  <si>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</si>
  <si>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</si>
  <si>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</si>
  <si>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</si>
  <si>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</si>
  <si>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</si>
  <si>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</si>
  <si>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</si>
  <si>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</si>
  <si>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</si>
  <si>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</si>
  <si>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</si>
  <si>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</si>
  <si>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</si>
  <si>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</si>
  <si>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</si>
  <si>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</si>
  <si>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</si>
  <si>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</si>
  <si>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</si>
  <si>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</si>
  <si>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</si>
  <si>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</si>
  <si>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</si>
  <si>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</si>
  <si>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</si>
  <si>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</si>
  <si>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</si>
  <si>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</si>
  <si>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</si>
  <si>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</si>
  <si>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</si>
  <si>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</si>
  <si>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</si>
  <si>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</si>
  <si>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</si>
  <si>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</si>
  <si>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</si>
  <si>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</si>
  <si>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</si>
  <si>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</si>
  <si>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</si>
  <si>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</si>
  <si>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</si>
  <si>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</si>
  <si>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</si>
  <si>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</si>
  <si>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</si>
  <si>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</si>
  <si>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</si>
  <si>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</si>
  <si>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</si>
  <si>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</si>
  <si>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</si>
  <si>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</si>
  <si>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</si>
  <si>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</si>
  <si>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</si>
  <si>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</si>
  <si>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</si>
  <si>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</si>
  <si>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</si>
  <si>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</si>
  <si>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</si>
  <si>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</si>
  <si>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</si>
  <si>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</si>
  <si>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</si>
  <si>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</si>
  <si>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</si>
  <si>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</si>
  <si>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</si>
  <si>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</si>
  <si>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</si>
  <si>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</si>
  <si>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</si>
  <si>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</si>
  <si>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</si>
  <si>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</si>
  <si>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</si>
  <si>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</si>
  <si>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</si>
  <si>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</si>
  <si>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</si>
  <si>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</si>
  <si>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</si>
  <si>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</si>
  <si>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</si>
  <si>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</si>
  <si>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</si>
  <si>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</si>
  <si>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</si>
  <si>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</si>
  <si>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</si>
  <si>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</si>
  <si>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</si>
  <si>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</si>
  <si>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</si>
  <si>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</si>
  <si>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</si>
  <si>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</si>
  <si>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</si>
  <si>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</si>
  <si>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</si>
  <si>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</si>
  <si>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</si>
  <si>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</si>
  <si>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</si>
  <si>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</si>
  <si>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</si>
  <si>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</si>
  <si>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</si>
  <si>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</si>
  <si>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</si>
  <si>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</si>
  <si>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</si>
  <si>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</si>
  <si>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</si>
  <si>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</si>
  <si>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</si>
  <si>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</si>
  <si>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</si>
  <si>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</si>
  <si>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</si>
  <si>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</si>
  <si>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</si>
  <si>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</si>
  <si>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</si>
  <si>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</si>
  <si>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</si>
  <si>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</si>
  <si>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</si>
  <si>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</si>
  <si>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</si>
  <si>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</si>
  <si>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</si>
  <si>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</si>
  <si>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</si>
  <si>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</si>
  <si>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</si>
  <si>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</si>
  <si>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</si>
  <si>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</si>
  <si>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</si>
  <si>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</si>
  <si>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</si>
  <si>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</si>
  <si>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</si>
  <si>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</si>
  <si>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</si>
  <si>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</si>
  <si>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</si>
  <si>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</si>
  <si>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</si>
  <si>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</si>
  <si>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</si>
  <si>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</si>
  <si>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</si>
  <si>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</si>
  <si>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</si>
  <si>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</si>
  <si>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</si>
  <si>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</si>
  <si>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</si>
  <si>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</si>
  <si>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</si>
  <si>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</si>
  <si>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</si>
  <si>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</si>
  <si>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</si>
  <si>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</si>
  <si>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</si>
  <si>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</si>
  <si>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</si>
  <si>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</si>
  <si>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</si>
  <si>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</si>
  <si>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</si>
  <si>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</si>
  <si>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</si>
  <si>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</si>
  <si>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</si>
  <si>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</si>
  <si>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</si>
  <si>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</si>
  <si>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</si>
  <si>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</si>
  <si>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</si>
  <si>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</si>
  <si>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</si>
  <si>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</si>
  <si>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</si>
  <si>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</si>
  <si>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</si>
  <si>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</si>
  <si>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</si>
  <si>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</si>
  <si>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</si>
  <si>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</si>
  <si>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</si>
  <si>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</si>
  <si>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</si>
  <si>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</si>
  <si>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</si>
  <si>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</si>
  <si>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</si>
  <si>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</si>
  <si>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</si>
  <si>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</si>
  <si>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</si>
  <si>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</si>
  <si>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</si>
  <si>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</si>
  <si>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</si>
  <si>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</si>
  <si>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</si>
  <si>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</si>
  <si>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</si>
  <si>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</si>
  <si>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</si>
  <si>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</si>
  <si>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</si>
  <si>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</si>
  <si>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</si>
  <si>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</si>
  <si>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</si>
  <si>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</si>
  <si>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</si>
  <si>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</si>
  <si>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</si>
  <si>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</si>
  <si>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</si>
  <si>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</si>
  <si>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</si>
  <si>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</si>
  <si>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</si>
  <si>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</si>
  <si>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</si>
  <si>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</si>
  <si>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</si>
  <si>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</si>
  <si>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</si>
  <si>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</si>
  <si>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</si>
  <si>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</si>
  <si>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</si>
  <si>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</si>
  <si>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</si>
  <si>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</si>
  <si>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</si>
  <si>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</si>
  <si>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</si>
  <si>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</si>
  <si>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</si>
  <si>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</si>
  <si>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</si>
  <si>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</si>
  <si>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</si>
  <si>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</si>
  <si>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</si>
  <si>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</si>
  <si>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</si>
  <si>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</si>
  <si>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</si>
  <si>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</si>
  <si>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</si>
  <si>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</si>
  <si>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</si>
  <si>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</si>
  <si>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</si>
  <si>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</si>
  <si>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</si>
  <si>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</si>
  <si>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</si>
  <si>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</si>
  <si>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</si>
  <si>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</si>
  <si>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</si>
  <si>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</si>
  <si>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</si>
  <si>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</si>
  <si>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</si>
  <si>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</si>
  <si>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</si>
  <si>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</si>
  <si>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</si>
  <si>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</si>
  <si>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</si>
  <si>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</si>
  <si>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</si>
  <si>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</si>
  <si>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</si>
  <si>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</si>
  <si>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</si>
  <si>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</si>
  <si>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</si>
  <si>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</si>
  <si>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</si>
  <si>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</si>
  <si>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</si>
  <si>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</si>
  <si>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</si>
  <si>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</si>
  <si>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</si>
  <si>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</si>
  <si>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</si>
  <si>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</si>
  <si>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</si>
  <si>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</si>
  <si>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</si>
  <si>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</si>
  <si>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</si>
  <si>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</si>
  <si>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</si>
  <si>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</si>
  <si>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</si>
  <si>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</si>
  <si>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</si>
  <si>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</si>
  <si>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</si>
  <si>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</si>
  <si>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</si>
  <si>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</si>
  <si>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</si>
  <si>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</si>
  <si>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</si>
  <si>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</si>
  <si>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</si>
  <si>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</si>
  <si>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</si>
  <si>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</si>
  <si>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</si>
  <si>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</si>
  <si>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</si>
  <si>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</si>
  <si>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</si>
  <si>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</si>
  <si>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</si>
  <si>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</si>
  <si>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</si>
  <si>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</si>
  <si>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</si>
  <si>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</si>
  <si>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</si>
  <si>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</si>
  <si>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</si>
  <si>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</si>
  <si>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</si>
  <si>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</si>
  <si>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</si>
  <si>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</si>
  <si>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</si>
  <si>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</si>
  <si>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</si>
  <si>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</si>
  <si>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</si>
  <si>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</si>
  <si>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</si>
  <si>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</si>
  <si>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</si>
  <si>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</si>
  <si>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</si>
  <si>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</si>
  <si>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</si>
  <si>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</si>
  <si>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</si>
  <si>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</si>
  <si>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</si>
  <si>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</si>
  <si>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</si>
  <si>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</si>
  <si>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</si>
  <si>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</si>
  <si>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</si>
  <si>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</si>
  <si>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</si>
  <si>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</si>
  <si>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</si>
  <si>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</si>
  <si>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</si>
  <si>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</si>
  <si>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</si>
  <si>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</si>
  <si>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</si>
  <si>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</si>
  <si>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</si>
  <si>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</si>
  <si>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</si>
  <si>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</si>
  <si>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</si>
  <si>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</si>
  <si>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</si>
  <si>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</si>
  <si>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</si>
  <si>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</si>
  <si>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</si>
  <si>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</si>
  <si>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</si>
  <si>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</si>
  <si>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</si>
  <si>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</si>
  <si>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</si>
  <si>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</si>
  <si>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</si>
  <si>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</si>
  <si>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</si>
  <si>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</si>
  <si>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</si>
  <si>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</si>
  <si>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</si>
  <si>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</si>
  <si>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</si>
  <si>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</si>
  <si>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</si>
  <si>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</si>
  <si>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</si>
  <si>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</si>
  <si>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</si>
  <si>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</si>
  <si>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</si>
  <si>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</si>
  <si>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</si>
  <si>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</si>
  <si>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</si>
  <si>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</si>
  <si>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</si>
  <si>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</si>
  <si>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</si>
  <si>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</si>
  <si>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</si>
  <si>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</si>
  <si>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</si>
  <si>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</si>
  <si>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</si>
  <si>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</si>
  <si>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</si>
  <si>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</si>
  <si>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</si>
  <si>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</si>
  <si>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</si>
  <si>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</si>
  <si>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</si>
  <si>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</si>
  <si>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</si>
  <si>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</si>
  <si>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</si>
  <si>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</si>
  <si>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</si>
  <si>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</si>
  <si>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</si>
  <si>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</si>
  <si>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</si>
  <si>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</si>
  <si>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</si>
  <si>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</si>
  <si>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</si>
  <si>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</si>
  <si>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</si>
  <si>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</si>
  <si>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</si>
  <si>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</si>
  <si>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</si>
  <si>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</si>
  <si>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</si>
  <si>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</si>
  <si>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</si>
  <si>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</si>
  <si>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</si>
  <si>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</si>
  <si>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</si>
  <si>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</si>
  <si>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</si>
  <si>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</si>
  <si>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</si>
  <si>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</si>
  <si>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</si>
  <si>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</si>
  <si>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</si>
  <si>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</si>
  <si>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</si>
  <si>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</si>
  <si>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</si>
  <si>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</si>
  <si>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</si>
  <si>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</si>
  <si>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</si>
  <si>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</si>
  <si>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</si>
  <si>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</si>
  <si>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</si>
  <si>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</si>
  <si>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</si>
  <si>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</si>
  <si>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</si>
  <si>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</si>
  <si>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</si>
  <si>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</si>
  <si>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</si>
  <si>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</si>
  <si>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</si>
  <si>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</si>
  <si>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</si>
  <si>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</si>
  <si>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</si>
  <si>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</si>
  <si>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</si>
  <si>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</si>
  <si>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</si>
  <si>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</si>
  <si>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</si>
  <si>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</si>
  <si>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</si>
  <si>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</si>
  <si>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</si>
  <si>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</si>
  <si>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</si>
  <si>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</si>
  <si>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</si>
  <si>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</si>
  <si>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</si>
  <si>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</si>
  <si>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</si>
  <si>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</si>
  <si>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</si>
  <si>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</si>
  <si>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</si>
  <si>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</si>
  <si>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</si>
  <si>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</si>
  <si>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</si>
  <si>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</si>
  <si>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</si>
  <si>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</si>
  <si>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</si>
  <si>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</si>
  <si>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</si>
  <si>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</si>
  <si>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</si>
  <si>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</si>
  <si>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</si>
  <si>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</si>
  <si>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</si>
  <si>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</si>
  <si>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</si>
  <si>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</si>
  <si>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</si>
  <si>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</si>
  <si>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</si>
  <si>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</si>
  <si>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</si>
  <si>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</si>
  <si>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</si>
  <si>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</si>
  <si>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</si>
  <si>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</si>
  <si>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</si>
  <si>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</si>
  <si>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</si>
  <si>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</si>
  <si>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</si>
  <si>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</si>
  <si>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</si>
  <si>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</si>
  <si>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</si>
  <si>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</si>
  <si>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</si>
  <si>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</si>
  <si>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</si>
  <si>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</si>
  <si>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</si>
  <si>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</si>
  <si>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</si>
  <si>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</si>
  <si>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</si>
  <si>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</si>
  <si>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</si>
  <si>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</si>
  <si>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</si>
  <si>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</si>
  <si>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</si>
  <si>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</si>
  <si>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</si>
  <si>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</si>
  <si>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</si>
  <si>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</si>
  <si>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</si>
  <si>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</si>
  <si>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</si>
  <si>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</si>
  <si>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</si>
  <si>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</si>
  <si>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</si>
  <si>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</si>
  <si>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</si>
  <si>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</si>
  <si>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</si>
  <si>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</si>
  <si>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</si>
  <si>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</si>
  <si>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</si>
  <si>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</si>
  <si>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</si>
  <si>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</si>
  <si>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</si>
  <si>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</si>
  <si>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</si>
  <si>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</si>
  <si>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</si>
  <si>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</si>
  <si>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</si>
  <si>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</si>
  <si>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</si>
  <si>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</si>
  <si>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</si>
  <si>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</si>
  <si>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</si>
  <si>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</si>
  <si>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</si>
  <si>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</si>
  <si>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</si>
  <si>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</si>
  <si>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</si>
  <si>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</si>
  <si>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</si>
  <si>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</si>
  <si>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</si>
  <si>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</si>
  <si>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</si>
  <si>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</si>
  <si>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</si>
  <si>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</si>
  <si>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</si>
  <si>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</si>
  <si>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</si>
  <si>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</si>
  <si>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</si>
  <si>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</si>
  <si>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</si>
  <si>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</si>
  <si>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</si>
  <si>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</si>
  <si>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</si>
  <si>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</si>
  <si>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</si>
  <si>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</si>
  <si>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</si>
  <si>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</si>
  <si>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</si>
  <si>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</si>
  <si>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</si>
  <si>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</si>
  <si>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</si>
  <si>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</si>
  <si>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</si>
  <si>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</si>
  <si>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</si>
  <si>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</si>
  <si>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</si>
  <si>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</si>
  <si>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</si>
  <si>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</si>
  <si>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</si>
  <si>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</si>
  <si>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</si>
  <si>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</si>
  <si>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</si>
  <si>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</si>
  <si>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</si>
  <si>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</si>
  <si>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</si>
  <si>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</si>
  <si>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</si>
  <si>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</si>
  <si>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</si>
  <si>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</si>
  <si>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</si>
  <si>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</si>
  <si>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</si>
  <si>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</si>
  <si>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</si>
  <si>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</si>
  <si>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</si>
  <si>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</si>
  <si>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</si>
  <si>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</si>
  <si>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</si>
  <si>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</si>
  <si>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</si>
  <si>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</si>
  <si>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</si>
  <si>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</si>
  <si>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</si>
  <si>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</si>
  <si>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</si>
  <si>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</si>
  <si>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</si>
  <si>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</si>
  <si>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</si>
  <si>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</si>
  <si>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</si>
  <si>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</si>
  <si>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</si>
  <si>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</si>
  <si>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</si>
  <si>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</si>
  <si>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</si>
  <si>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</si>
  <si>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</si>
  <si>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</si>
  <si>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</si>
  <si>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</si>
  <si>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</si>
  <si>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</si>
  <si>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</si>
  <si>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</si>
  <si>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</si>
  <si>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</si>
  <si>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</si>
  <si>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</si>
  <si>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</si>
  <si>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</si>
  <si>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</si>
  <si>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</si>
  <si>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</si>
  <si>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</si>
  <si>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</si>
  <si>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</si>
  <si>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</si>
  <si>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</si>
  <si>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</si>
  <si>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</si>
  <si>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</si>
  <si>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</si>
  <si>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</si>
  <si>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</si>
  <si>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</si>
  <si>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</si>
  <si>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</si>
  <si>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</si>
  <si>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</si>
  <si>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</si>
  <si>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</si>
  <si>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</si>
  <si>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</si>
  <si>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</si>
  <si>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</si>
  <si>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</si>
  <si>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</si>
  <si>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</si>
  <si>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</si>
  <si>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</si>
  <si>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</si>
  <si>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</si>
  <si>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</si>
  <si>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</si>
  <si>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</si>
  <si>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</si>
  <si>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</si>
  <si>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</si>
  <si>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</si>
  <si>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</si>
  <si>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</si>
  <si>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</si>
  <si>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</si>
  <si>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</si>
  <si>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</si>
  <si>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</si>
  <si>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</si>
  <si>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</si>
  <si>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</si>
  <si>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</si>
  <si>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</si>
  <si>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</si>
  <si>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</si>
  <si>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</si>
  <si>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</si>
  <si>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</si>
  <si>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</si>
  <si>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</si>
  <si>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</si>
  <si>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</si>
  <si>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</si>
  <si>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</si>
  <si>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</si>
  <si>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</si>
  <si>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</si>
  <si>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</si>
  <si>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</si>
  <si>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</si>
  <si>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</si>
  <si>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</si>
  <si>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</si>
  <si>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</si>
  <si>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</si>
  <si>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</si>
  <si>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</si>
  <si>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</si>
  <si>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</si>
  <si>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</si>
  <si>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</si>
  <si>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</si>
  <si>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</si>
  <si>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</si>
  <si>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</si>
  <si>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</si>
  <si>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</si>
  <si>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</si>
  <si>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</si>
  <si>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</si>
  <si>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</si>
  <si>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</si>
  <si>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</si>
  <si>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</si>
  <si>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</si>
  <si>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</si>
  <si>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</si>
  <si>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</si>
  <si>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</si>
  <si>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</si>
  <si>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</si>
  <si>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</si>
  <si>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</si>
  <si>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</si>
  <si>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</si>
  <si>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</si>
  <si>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</si>
  <si>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</si>
  <si>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</si>
  <si>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</si>
  <si>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</si>
  <si>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</si>
  <si>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</si>
  <si>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</si>
  <si>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</si>
  <si>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</si>
  <si>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</si>
  <si>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</si>
  <si>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</si>
  <si>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</si>
  <si>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</si>
  <si>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</si>
  <si>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</si>
  <si>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</si>
  <si>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</si>
  <si>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</si>
  <si>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</si>
  <si>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</si>
  <si>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</si>
  <si>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</si>
  <si>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</si>
  <si>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</si>
  <si>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</si>
  <si>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</si>
  <si>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</si>
  <si>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</si>
  <si>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</si>
  <si>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</si>
  <si>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</si>
  <si>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</si>
  <si>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</si>
  <si>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</si>
  <si>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</si>
  <si>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</si>
  <si>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</si>
  <si>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</si>
  <si>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</si>
  <si>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</si>
  <si>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</si>
  <si>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</si>
  <si>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</si>
  <si>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</si>
  <si>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</si>
  <si>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</si>
  <si>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</si>
  <si>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</si>
  <si>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</si>
  <si>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</si>
  <si>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</si>
  <si>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</si>
  <si>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</si>
  <si>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</si>
  <si>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</si>
  <si>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</si>
  <si>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</si>
  <si>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</si>
  <si>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</si>
  <si>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</si>
  <si>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</si>
  <si>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</si>
  <si>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</si>
  <si>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</si>
  <si>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</si>
  <si>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</si>
  <si>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</si>
  <si>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</si>
  <si>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</si>
  <si>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</si>
  <si>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</si>
  <si>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</si>
  <si>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</si>
  <si>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</si>
  <si>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</si>
  <si>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</si>
  <si>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</si>
  <si>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</si>
  <si>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</si>
  <si>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</si>
  <si>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</si>
  <si>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</si>
  <si>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</si>
  <si>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</si>
  <si>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</si>
  <si>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</si>
  <si>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</si>
  <si>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</si>
  <si>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</si>
  <si>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</si>
  <si>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</si>
  <si>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</si>
  <si>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</si>
  <si>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</si>
  <si>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</si>
  <si>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</si>
  <si>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</si>
  <si>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</si>
  <si>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</si>
  <si>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</si>
  <si>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</si>
  <si>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</si>
  <si>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</si>
  <si>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</si>
  <si>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</si>
  <si>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</si>
  <si>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</si>
  <si>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</si>
  <si>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</si>
  <si>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</si>
  <si>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</si>
  <si>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</si>
  <si>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</si>
  <si>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</si>
  <si>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</si>
  <si>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</si>
  <si>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</si>
  <si>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</si>
  <si>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</si>
  <si>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</si>
  <si>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</si>
  <si>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</si>
  <si>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</si>
  <si>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</si>
  <si>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</si>
  <si>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</si>
  <si>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</si>
  <si>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</si>
  <si>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</si>
  <si>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</si>
  <si>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</si>
  <si>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</si>
  <si>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</si>
  <si>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</si>
  <si>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</si>
  <si>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</si>
  <si>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</si>
  <si>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</si>
  <si>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</si>
  <si>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</si>
  <si>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</si>
  <si>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</si>
  <si>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</si>
  <si>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</si>
  <si>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</si>
  <si>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</si>
  <si>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</si>
  <si>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</si>
  <si>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</si>
  <si>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</si>
  <si>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</si>
  <si>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</si>
  <si>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</si>
  <si>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</si>
  <si>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</si>
  <si>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</si>
  <si>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</si>
  <si>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</si>
  <si>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</si>
  <si>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</si>
  <si>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</si>
  <si>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</si>
  <si>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</si>
  <si>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</si>
  <si>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</si>
  <si>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</si>
  <si>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</si>
  <si>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</si>
  <si>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</si>
  <si>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</si>
  <si>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</si>
  <si>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</si>
  <si>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</si>
  <si>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</si>
  <si>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</si>
  <si>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</si>
  <si>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</si>
  <si>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</si>
  <si>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</si>
  <si>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</si>
  <si>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</si>
  <si>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</si>
  <si>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</si>
  <si>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</si>
  <si>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</si>
  <si>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</si>
  <si>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</si>
  <si>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</si>
  <si>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</si>
  <si>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</si>
  <si>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</si>
  <si>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</si>
  <si>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</si>
  <si>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</si>
  <si>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</si>
  <si>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</si>
  <si>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</si>
  <si>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</si>
  <si>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</si>
  <si>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</si>
  <si>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</si>
  <si>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</si>
  <si>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</si>
  <si>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</si>
  <si>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</si>
  <si>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</si>
  <si>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</si>
  <si>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</si>
  <si>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</si>
  <si>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</si>
  <si>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</si>
  <si>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</si>
  <si>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</si>
  <si>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</si>
  <si>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</si>
  <si>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</si>
  <si>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</si>
  <si>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</si>
  <si>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</si>
  <si>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</si>
  <si>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</si>
  <si>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</si>
  <si>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</si>
  <si>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</si>
  <si>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</si>
  <si>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</si>
  <si>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</si>
  <si>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</si>
  <si>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</si>
  <si>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</si>
  <si>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</si>
  <si>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</si>
  <si>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</si>
  <si>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</si>
  <si>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</si>
  <si>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</si>
  <si>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</si>
  <si>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</si>
  <si>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</si>
  <si>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</si>
  <si>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</si>
  <si>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</si>
  <si>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</si>
  <si>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</si>
  <si>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</si>
  <si>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</si>
  <si>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</si>
  <si>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</si>
  <si>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</si>
  <si>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</si>
  <si>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</si>
  <si>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</si>
  <si>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</si>
  <si>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</si>
  <si>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</si>
  <si>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</si>
  <si>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</si>
  <si>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</si>
  <si>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</si>
  <si>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</si>
  <si>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</si>
  <si>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</si>
  <si>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</si>
  <si>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</si>
  <si>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</si>
  <si>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</si>
  <si>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</si>
  <si>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</si>
  <si>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</si>
  <si>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</si>
  <si>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</si>
  <si>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</si>
  <si>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</si>
  <si>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</si>
  <si>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</si>
  <si>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</si>
  <si>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</si>
  <si>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</si>
  <si>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</si>
  <si>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</si>
  <si>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</si>
  <si>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</si>
  <si>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</si>
  <si>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</si>
  <si>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</si>
  <si>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</si>
  <si>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</si>
  <si>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</si>
  <si>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</si>
  <si>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</si>
  <si>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</si>
  <si>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</si>
  <si>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</si>
  <si>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</si>
  <si>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</si>
  <si>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</si>
  <si>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</si>
  <si>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</si>
  <si>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</si>
  <si>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</si>
  <si>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</si>
  <si>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</si>
  <si>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</si>
  <si>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</si>
  <si>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</si>
  <si>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</si>
  <si>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</si>
  <si>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</si>
  <si>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</si>
  <si>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</si>
  <si>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</si>
  <si>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</si>
  <si>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</si>
  <si>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</si>
  <si>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</si>
  <si>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</si>
  <si>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</si>
  <si>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</si>
  <si>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</si>
  <si>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</si>
  <si>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</si>
  <si>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</si>
  <si>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</si>
  <si>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</si>
  <si>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</si>
  <si>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</si>
  <si>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</si>
  <si>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</si>
  <si>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</si>
  <si>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</si>
  <si>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</si>
  <si>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</si>
  <si>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</si>
  <si>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</si>
  <si>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</si>
  <si>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</si>
  <si>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</si>
  <si>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</si>
  <si>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</si>
  <si>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</si>
  <si>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</si>
  <si>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</si>
  <si>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</si>
  <si>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</si>
  <si>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</si>
  <si>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</si>
  <si>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</si>
  <si>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</si>
  <si>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</si>
  <si>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</si>
  <si>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</si>
  <si>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</si>
  <si>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</si>
  <si>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</si>
  <si>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</si>
  <si>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</si>
  <si>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</si>
  <si>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</si>
  <si>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</si>
  <si>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</si>
  <si>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</si>
  <si>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</si>
  <si>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</si>
  <si>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</si>
  <si>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</si>
  <si>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</si>
  <si>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</si>
  <si>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</si>
  <si>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</si>
  <si>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</si>
  <si>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</si>
  <si>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</si>
  <si>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</si>
  <si>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</si>
  <si>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</si>
  <si>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</si>
  <si>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</si>
  <si>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</si>
  <si>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</si>
  <si>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</si>
  <si>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</si>
  <si>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</si>
  <si>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</si>
  <si>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</si>
  <si>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</si>
  <si>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</si>
  <si>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</si>
  <si>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</si>
  <si>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</si>
  <si>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</si>
  <si>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</si>
  <si>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</si>
  <si>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</si>
  <si>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</si>
  <si>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</si>
  <si>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</si>
  <si>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</si>
  <si>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</si>
  <si>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</si>
  <si>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</si>
  <si>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</si>
  <si>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</si>
  <si>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</si>
  <si>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</si>
  <si>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</si>
  <si>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</si>
  <si>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</si>
  <si>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</si>
  <si>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</si>
  <si>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</si>
  <si>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</si>
  <si>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</si>
  <si>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</si>
  <si>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</si>
  <si>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</si>
  <si>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</si>
  <si>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</si>
  <si>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</si>
  <si>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</si>
  <si>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</si>
  <si>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</si>
  <si>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</si>
  <si>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</si>
  <si>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</si>
  <si>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</si>
  <si>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</si>
  <si>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</si>
  <si>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</si>
  <si>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</si>
  <si>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</si>
  <si>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</si>
  <si>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</si>
  <si>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</si>
  <si>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</si>
  <si>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</si>
  <si>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</si>
  <si>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</si>
  <si>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</si>
  <si>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</si>
  <si>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</si>
  <si>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</si>
  <si>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</si>
  <si>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</si>
  <si>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</si>
  <si>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</si>
  <si>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</si>
  <si>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</si>
  <si>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</si>
  <si>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</si>
  <si>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</si>
  <si>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</si>
  <si>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</si>
  <si>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</si>
  <si>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</si>
  <si>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</si>
  <si>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</si>
  <si>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</si>
  <si>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</si>
  <si>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</si>
  <si>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</si>
  <si>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</si>
  <si>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</si>
  <si>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</si>
  <si>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</si>
  <si>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</si>
  <si>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</si>
  <si>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</si>
  <si>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</si>
  <si>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</si>
  <si>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</si>
  <si>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</si>
  <si>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</si>
  <si>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</si>
  <si>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</si>
  <si>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</si>
  <si>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</si>
  <si>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</si>
  <si>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</si>
  <si>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</si>
  <si>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</si>
  <si>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</si>
  <si>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</si>
  <si>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</si>
  <si>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</si>
  <si>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</si>
  <si>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</si>
  <si>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</si>
  <si>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</si>
  <si>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</si>
  <si>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</si>
  <si>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</si>
  <si>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</si>
  <si>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</si>
  <si>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</si>
  <si>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</si>
  <si>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</si>
  <si>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</si>
  <si>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</si>
  <si>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</si>
  <si>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</si>
  <si>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</si>
  <si>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</si>
  <si>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</si>
  <si>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</si>
  <si>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</si>
  <si>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</si>
  <si>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</si>
  <si>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</si>
  <si>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</si>
  <si>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</si>
  <si>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</si>
  <si>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</si>
  <si>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</si>
  <si>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</si>
  <si>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</si>
  <si>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</si>
  <si>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</si>
  <si>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</si>
  <si>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</si>
  <si>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</si>
  <si>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</si>
  <si>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</si>
  <si>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</si>
  <si>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</si>
  <si>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</si>
  <si>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</si>
  <si>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</si>
  <si>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</si>
  <si>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</si>
  <si>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</si>
  <si>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</si>
  <si>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</si>
  <si>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</si>
  <si>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</si>
  <si>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</si>
  <si>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</si>
  <si>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</si>
  <si>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</si>
  <si>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</si>
  <si>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</si>
  <si>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</si>
  <si>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</si>
  <si>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</si>
  <si>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</si>
  <si>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</si>
  <si>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</si>
  <si>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</si>
  <si>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</si>
  <si>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</si>
  <si>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</si>
  <si>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</si>
  <si>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</si>
  <si>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</si>
  <si>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</si>
  <si>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</si>
  <si>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</si>
  <si>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</si>
  <si>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</si>
  <si>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</si>
  <si>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</si>
  <si>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</si>
  <si>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</si>
  <si>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</si>
  <si>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</si>
  <si>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</si>
  <si>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</si>
  <si>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</si>
  <si>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</si>
  <si>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</si>
  <si>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</si>
  <si>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</si>
  <si>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</si>
  <si>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</si>
  <si>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</si>
  <si>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</si>
  <si>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</si>
  <si>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</si>
  <si>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</si>
  <si>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</si>
  <si>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</si>
  <si>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</si>
  <si>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</si>
  <si>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</si>
  <si>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</si>
  <si>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</si>
  <si>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</si>
  <si>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</si>
  <si>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</si>
  <si>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</si>
  <si>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</si>
  <si>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</si>
  <si>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</si>
  <si>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</si>
  <si>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</si>
  <si>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</si>
  <si>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</si>
  <si>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</si>
  <si>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</si>
  <si>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</si>
  <si>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</si>
  <si>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</si>
  <si>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</si>
  <si>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</si>
  <si>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</si>
  <si>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</si>
  <si>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</si>
  <si>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</si>
  <si>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</si>
  <si>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</si>
  <si>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</si>
  <si>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</si>
  <si>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</si>
  <si>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</si>
  <si>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</si>
  <si>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</si>
  <si>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</si>
  <si>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</si>
  <si>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</si>
  <si>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</si>
  <si>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</si>
  <si>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</si>
  <si>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</si>
  <si>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</si>
  <si>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</si>
  <si>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</si>
  <si>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</si>
  <si>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</si>
  <si>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</si>
  <si>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</si>
  <si>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</si>
  <si>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</si>
  <si>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</si>
  <si>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</si>
  <si>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</si>
  <si>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</si>
  <si>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</si>
  <si>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</si>
  <si>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</si>
  <si>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</si>
  <si>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</si>
  <si>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</si>
  <si>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</si>
  <si>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</si>
  <si>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</si>
  <si>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</si>
  <si>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</si>
  <si>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</si>
  <si>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</si>
  <si>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</si>
  <si>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</si>
  <si>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</si>
  <si>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</si>
  <si>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</si>
  <si>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</si>
  <si>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</si>
  <si>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</si>
  <si>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</si>
  <si>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</si>
  <si>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</si>
  <si>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</si>
  <si>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</si>
  <si>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</si>
  <si>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</si>
  <si>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</si>
  <si>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</si>
  <si>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</si>
  <si>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</si>
  <si>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</si>
  <si>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</si>
  <si>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</si>
  <si>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</si>
  <si>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</si>
  <si>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</si>
  <si>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</si>
  <si>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</si>
  <si>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</si>
  <si>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</si>
  <si>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</si>
  <si>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</si>
  <si>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</si>
  <si>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</si>
  <si>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</si>
  <si>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</si>
  <si>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</si>
  <si>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</si>
  <si>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</si>
  <si>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</si>
  <si>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</si>
  <si>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</si>
  <si>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</si>
  <si>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</si>
  <si>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</si>
  <si>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</si>
  <si>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</si>
  <si>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</si>
  <si>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</si>
  <si>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</si>
  <si>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</si>
  <si>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</si>
  <si>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</si>
  <si>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</si>
  <si>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</si>
  <si>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</si>
  <si>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</si>
  <si>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</si>
  <si>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</si>
  <si>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</si>
  <si>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</si>
  <si>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</si>
  <si>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</si>
  <si>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</si>
  <si>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</si>
  <si>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</si>
  <si>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</si>
  <si>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</si>
  <si>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</si>
  <si>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</si>
  <si>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</si>
  <si>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</si>
  <si>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</si>
  <si>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</si>
  <si>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</si>
  <si>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</si>
  <si>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</si>
  <si>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</si>
  <si>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</si>
  <si>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</si>
  <si>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</si>
  <si>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</si>
  <si>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</si>
  <si>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</si>
  <si>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</si>
  <si>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</si>
  <si>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</si>
  <si>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</si>
  <si>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</si>
  <si>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</si>
  <si>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</si>
  <si>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</si>
  <si>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</si>
  <si>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</si>
  <si>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</si>
  <si>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</si>
  <si>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</si>
  <si>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</si>
  <si>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</si>
  <si>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</si>
  <si>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</si>
  <si>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</si>
  <si>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</si>
  <si>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</si>
  <si>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</si>
  <si>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</si>
  <si>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</si>
  <si>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</si>
  <si>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</si>
  <si>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</si>
  <si>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</si>
  <si>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</si>
  <si>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</si>
  <si>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</si>
  <si>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</si>
  <si>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</si>
  <si>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</si>
  <si>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</si>
  <si>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</si>
  <si>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</si>
  <si>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</si>
  <si>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</si>
  <si>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</si>
  <si>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</si>
  <si>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</si>
  <si>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</si>
  <si>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</si>
  <si>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</si>
  <si>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</si>
  <si>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</si>
  <si>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</si>
  <si>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</si>
  <si>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</si>
  <si>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</si>
  <si>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</si>
  <si>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</si>
  <si>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</si>
  <si>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</si>
  <si>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</si>
  <si>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</si>
  <si>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</si>
  <si>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</si>
  <si>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</si>
  <si>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</si>
  <si>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</si>
  <si>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</si>
  <si>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</si>
  <si>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</si>
  <si>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</si>
  <si>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</si>
  <si>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</si>
  <si>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</si>
  <si>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</si>
  <si>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</si>
  <si>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</si>
  <si>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</si>
  <si>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</si>
  <si>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</si>
  <si>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</si>
  <si>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</si>
  <si>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</si>
  <si>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</si>
  <si>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</si>
  <si>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</si>
  <si>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</si>
  <si>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</si>
  <si>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</si>
  <si>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</si>
  <si>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</si>
  <si>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</si>
  <si>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</si>
  <si>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</si>
  <si>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</si>
  <si>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</si>
  <si>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</si>
  <si>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</si>
  <si>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</si>
  <si>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</si>
  <si>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</si>
  <si>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</si>
  <si>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</si>
  <si>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</si>
  <si>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</si>
  <si>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</si>
  <si>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</si>
  <si>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</si>
  <si>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</si>
  <si>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</si>
  <si>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</si>
  <si>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</si>
  <si>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</si>
  <si>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</si>
  <si>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</si>
  <si>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</si>
  <si>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</si>
  <si>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</si>
  <si>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</si>
  <si>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</si>
  <si>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</si>
  <si>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</si>
  <si>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</si>
  <si>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</si>
  <si>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</si>
  <si>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</si>
  <si>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</si>
  <si>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</si>
  <si>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</si>
  <si>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</si>
  <si>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</si>
  <si>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</si>
  <si>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</si>
  <si>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</si>
  <si>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</si>
  <si>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</si>
  <si>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</si>
  <si>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</si>
  <si>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</si>
  <si>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</si>
  <si>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</si>
  <si>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</si>
  <si>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</si>
  <si>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</si>
  <si>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</si>
  <si>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</si>
  <si>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</si>
  <si>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</si>
  <si>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</si>
  <si>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</si>
  <si>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</si>
  <si>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</si>
  <si>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</si>
  <si>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</si>
  <si>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</si>
  <si>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</si>
  <si>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</si>
  <si>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</si>
  <si>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</si>
  <si>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</si>
  <si>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</si>
  <si>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</si>
  <si>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</si>
  <si>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</si>
  <si>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</si>
  <si>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</si>
  <si>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</si>
  <si>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</si>
  <si>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</si>
  <si>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</si>
  <si>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</si>
  <si>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</si>
  <si>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</si>
  <si>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</si>
  <si>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</si>
  <si>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</si>
  <si>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</si>
  <si>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</si>
  <si>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</si>
  <si>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</si>
  <si>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</si>
  <si>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</si>
  <si>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</si>
  <si>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</si>
  <si>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</si>
  <si>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</si>
  <si>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</si>
  <si>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</si>
  <si>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</si>
  <si>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</si>
  <si>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</si>
  <si>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</si>
  <si>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</si>
  <si>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</si>
  <si>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</si>
  <si>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</si>
  <si>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</si>
  <si>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</si>
  <si>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</si>
  <si>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</si>
  <si>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</si>
  <si>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</si>
  <si>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</si>
  <si>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</si>
  <si>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</si>
  <si>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</si>
  <si>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</si>
  <si>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</si>
  <si>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</si>
  <si>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</si>
  <si>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</si>
  <si>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</si>
  <si>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</si>
  <si>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</si>
  <si>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</si>
  <si>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</si>
  <si>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</si>
  <si>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</si>
  <si>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</si>
  <si>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</si>
  <si>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</si>
  <si>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</si>
  <si>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</si>
  <si>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</si>
  <si>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</si>
  <si>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</si>
  <si>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</si>
  <si>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</si>
  <si>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</si>
  <si>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</si>
  <si>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</si>
  <si>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</si>
  <si>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</si>
  <si>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</si>
  <si>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</si>
  <si>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</si>
  <si>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</si>
  <si>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</si>
  <si>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</si>
  <si>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</si>
  <si>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</si>
  <si>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</si>
  <si>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</si>
  <si>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</si>
  <si>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</si>
  <si>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</si>
  <si>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</si>
  <si>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</si>
  <si>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</si>
  <si>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</si>
  <si>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</si>
  <si>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</si>
  <si>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</si>
  <si>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</si>
  <si>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</si>
  <si>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</si>
  <si>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</si>
  <si>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</si>
  <si>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</si>
  <si>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</si>
  <si>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</si>
  <si>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</si>
  <si>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</si>
  <si>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</si>
  <si>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</si>
  <si>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</si>
  <si>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</si>
  <si>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</si>
  <si>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</si>
  <si>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</si>
  <si>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</si>
  <si>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</si>
  <si>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</si>
  <si>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</si>
  <si>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</si>
  <si>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</si>
  <si>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</si>
  <si>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</si>
  <si>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</si>
  <si>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</si>
  <si>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</si>
  <si>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</si>
  <si>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</si>
  <si>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</si>
  <si>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</si>
  <si>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</si>
  <si>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</si>
  <si>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</si>
  <si>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</si>
  <si>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</si>
  <si>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</si>
  <si>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</si>
  <si>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</si>
  <si>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</si>
  <si>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</si>
  <si>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</si>
  <si>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</si>
  <si>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</si>
  <si>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</si>
  <si>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</si>
  <si>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</si>
  <si>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</si>
  <si>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</si>
  <si>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</si>
  <si>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</si>
  <si>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</si>
  <si>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</si>
  <si>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</si>
  <si>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</si>
  <si>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</si>
  <si>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</si>
  <si>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</si>
  <si>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</si>
  <si>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</si>
  <si>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</si>
  <si>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</si>
  <si>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</si>
  <si>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</si>
  <si>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</si>
  <si>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</si>
  <si>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</si>
  <si>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</si>
  <si>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</si>
  <si>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</si>
  <si>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</si>
  <si>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</si>
  <si>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</si>
  <si>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</si>
  <si>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</si>
  <si>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</si>
  <si>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</si>
  <si>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</si>
  <si>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</si>
  <si>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</si>
  <si>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</si>
  <si>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</si>
  <si>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</si>
  <si>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</si>
  <si>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</si>
  <si>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</si>
  <si>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</si>
  <si>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</si>
  <si>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</si>
  <si>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</si>
  <si>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</si>
  <si>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</si>
  <si>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</si>
  <si>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</si>
  <si>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</si>
  <si>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</si>
  <si>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</si>
  <si>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</si>
  <si>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</si>
  <si>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</si>
  <si>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</si>
  <si>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</si>
  <si>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</si>
  <si>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</si>
  <si>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</si>
  <si>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</si>
  <si>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</si>
  <si>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</si>
  <si>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</si>
  <si>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</si>
  <si>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</si>
  <si>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</si>
  <si>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</si>
  <si>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</si>
  <si>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</si>
  <si>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</si>
  <si>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</si>
  <si>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</si>
  <si>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</si>
  <si>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</si>
  <si>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</si>
  <si>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</si>
  <si>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</si>
  <si>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</si>
  <si>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</si>
  <si>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</si>
  <si>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</si>
  <si>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</si>
  <si>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</si>
  <si>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</si>
  <si>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</si>
  <si>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</si>
  <si>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</si>
  <si>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</si>
  <si>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</si>
  <si>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</si>
  <si>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</si>
  <si>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</si>
  <si>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</si>
  <si>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</si>
  <si>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</si>
  <si>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</si>
  <si>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</si>
  <si>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</si>
  <si>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</si>
  <si>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</si>
  <si>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</si>
  <si>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</si>
  <si>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</si>
  <si>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</si>
  <si>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</si>
  <si>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</si>
  <si>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</si>
  <si>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</si>
  <si>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</si>
  <si>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</si>
  <si>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</si>
  <si>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</si>
  <si>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</si>
  <si>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</si>
  <si>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</si>
  <si>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</si>
  <si>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</si>
  <si>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</si>
  <si>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</si>
  <si>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</si>
  <si>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</si>
  <si>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</si>
  <si>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</si>
  <si>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</si>
  <si>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</si>
  <si>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</si>
  <si>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</si>
  <si>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</si>
  <si>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</si>
  <si>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</si>
  <si>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</si>
  <si>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</si>
  <si>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</si>
  <si>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</si>
  <si>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</si>
  <si>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</si>
  <si>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</si>
  <si>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</si>
  <si>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</si>
  <si>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</si>
  <si>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</si>
  <si>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</si>
  <si>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</si>
  <si>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</si>
  <si>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</si>
  <si>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</si>
  <si>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</si>
  <si>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</si>
  <si>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</si>
  <si>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</si>
  <si>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</si>
  <si>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</si>
  <si>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</si>
  <si>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</si>
  <si>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</si>
  <si>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</si>
  <si>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</si>
  <si>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</si>
  <si>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</si>
  <si>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</si>
  <si>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</si>
  <si>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</si>
  <si>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</si>
  <si>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</si>
  <si>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</si>
  <si>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</si>
  <si>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</si>
  <si>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</si>
  <si>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</si>
  <si>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</si>
  <si>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</si>
  <si>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</si>
  <si>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</si>
  <si>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</si>
  <si>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</si>
  <si>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</si>
  <si>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</si>
  <si>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</si>
  <si>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</si>
  <si>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</si>
  <si>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</si>
  <si>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</si>
  <si>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</si>
  <si>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</si>
  <si>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</si>
  <si>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</si>
  <si>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</si>
  <si>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</si>
  <si>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</si>
  <si>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</si>
  <si>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</si>
  <si>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</si>
  <si>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</si>
  <si>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</si>
  <si>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</si>
  <si>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</si>
  <si>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</si>
  <si>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</si>
  <si>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</si>
  <si>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</si>
  <si>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</si>
  <si>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</si>
  <si>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</si>
  <si>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</si>
  <si>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</si>
  <si>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</si>
  <si>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</si>
  <si>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</si>
  <si>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</si>
  <si>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</si>
  <si>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</si>
  <si>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</si>
  <si>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</si>
  <si>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</si>
  <si>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</si>
  <si>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</si>
  <si>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</si>
  <si>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</si>
  <si>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</si>
  <si>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</si>
  <si>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</si>
  <si>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</si>
  <si>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</si>
  <si>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</si>
  <si>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</si>
  <si>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</si>
  <si>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</si>
  <si>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</si>
  <si>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</si>
  <si>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</si>
  <si>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</si>
  <si>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</si>
  <si>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</si>
  <si>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</si>
  <si>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</si>
  <si>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</si>
  <si>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</si>
  <si>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</si>
  <si>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</si>
  <si>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</si>
  <si>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</si>
  <si>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</si>
  <si>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</si>
  <si>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</si>
  <si>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</si>
  <si>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</si>
  <si>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</si>
  <si>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</si>
  <si>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</si>
  <si>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</si>
  <si>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</si>
  <si>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</si>
  <si>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</si>
  <si>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</si>
  <si>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</si>
  <si>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</si>
  <si>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</si>
  <si>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</si>
  <si>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</si>
  <si>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</si>
  <si>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</si>
  <si>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</si>
  <si>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</si>
  <si>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</si>
  <si>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</si>
  <si>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</si>
  <si>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</si>
  <si>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</si>
  <si>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</si>
  <si>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</si>
  <si>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</si>
  <si>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</si>
  <si>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</si>
  <si>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</si>
  <si>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</si>
  <si>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</si>
  <si>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</si>
  <si>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</si>
  <si>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</si>
  <si>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</si>
  <si>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</si>
  <si>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</si>
  <si>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</si>
  <si>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</si>
  <si>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</si>
  <si>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</si>
  <si>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</si>
  <si>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</si>
  <si>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</si>
  <si>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</si>
  <si>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</si>
  <si>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</si>
  <si>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</si>
  <si>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</si>
  <si>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</si>
  <si>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</si>
  <si>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</si>
  <si>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</si>
  <si>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</si>
  <si>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</si>
  <si>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</si>
  <si>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</si>
  <si>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</si>
  <si>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</si>
  <si>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</si>
  <si>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</si>
  <si>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</si>
  <si>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</si>
  <si>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</si>
  <si>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</si>
  <si>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</si>
  <si>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</si>
  <si>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</si>
  <si>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</si>
  <si>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</si>
  <si>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</si>
  <si>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</si>
  <si>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</si>
  <si>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</si>
  <si>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</si>
  <si>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</si>
  <si>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</si>
  <si>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</si>
  <si>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</si>
  <si>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</si>
  <si>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</si>
  <si>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</si>
  <si>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</si>
  <si>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</si>
  <si>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</si>
  <si>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</si>
  <si>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</si>
  <si>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</si>
  <si>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</si>
  <si>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</si>
  <si>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</si>
  <si>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</si>
  <si>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</si>
  <si>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</si>
  <si>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</si>
  <si>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</si>
  <si>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</si>
  <si>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</si>
  <si>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</si>
  <si>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</si>
  <si>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</si>
  <si>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</si>
  <si>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</si>
  <si>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</si>
  <si>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</si>
  <si>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</si>
  <si>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</si>
  <si>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</si>
  <si>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</si>
  <si>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</si>
  <si>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</si>
  <si>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</si>
  <si>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</si>
  <si>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</si>
  <si>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</si>
  <si>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</si>
  <si>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</si>
  <si>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</si>
  <si>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</si>
  <si>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</si>
  <si>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</si>
  <si>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</si>
  <si>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</si>
  <si>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</si>
  <si>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</si>
  <si>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</si>
  <si>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</si>
  <si>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</si>
  <si>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</si>
  <si>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</si>
  <si>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</si>
  <si>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</si>
  <si>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</si>
  <si>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</si>
  <si>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</si>
  <si>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</si>
  <si>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</si>
  <si>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</si>
  <si>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</si>
  <si>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</si>
  <si>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</si>
  <si>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</si>
  <si>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</si>
  <si>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</si>
  <si>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</si>
  <si>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</si>
  <si>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</si>
  <si>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</si>
  <si>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</si>
  <si>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</si>
  <si>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</si>
  <si>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</si>
  <si>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</si>
  <si>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</si>
  <si>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</si>
  <si>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</si>
  <si>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</si>
  <si>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</si>
  <si>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</si>
  <si>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</si>
  <si>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</si>
  <si>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</si>
  <si>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</si>
  <si>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</si>
  <si>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</si>
  <si>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</si>
  <si>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</si>
  <si>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</si>
  <si>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</si>
  <si>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</si>
  <si>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</si>
  <si>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</si>
  <si>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</si>
  <si>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</si>
  <si>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</si>
  <si>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</si>
  <si>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</si>
  <si>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</si>
  <si>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</si>
  <si>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</si>
  <si>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</si>
  <si>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</si>
  <si>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</si>
  <si>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</si>
  <si>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</si>
  <si>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</si>
  <si>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</si>
  <si>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</si>
  <si>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</si>
  <si>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</si>
  <si>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</si>
  <si>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</si>
  <si>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</si>
  <si>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</si>
  <si>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</si>
  <si>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</si>
  <si>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</si>
  <si>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</si>
  <si>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</si>
  <si>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</si>
  <si>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</si>
  <si>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</si>
  <si>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</si>
  <si>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</si>
  <si>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</si>
  <si>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</si>
  <si>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</si>
  <si>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</si>
  <si>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</si>
  <si>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</si>
  <si>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</si>
  <si>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</si>
  <si>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</si>
  <si>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</si>
  <si>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</si>
  <si>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</si>
  <si>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</si>
  <si>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</si>
  <si>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</si>
  <si>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</si>
  <si>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</si>
  <si>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</si>
  <si>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</si>
  <si>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</si>
  <si>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</si>
  <si>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</si>
  <si>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</si>
  <si>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</si>
  <si>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</si>
  <si>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</si>
  <si>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</si>
  <si>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</si>
  <si>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</si>
  <si>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</si>
  <si>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</si>
  <si>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</si>
  <si>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</si>
  <si>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</si>
  <si>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</si>
  <si>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</si>
  <si>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</si>
  <si>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</si>
  <si>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</si>
  <si>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</si>
  <si>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</si>
  <si>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</si>
  <si>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</si>
  <si>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</si>
  <si>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</si>
  <si>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</si>
  <si>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</si>
  <si>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</si>
  <si>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</si>
  <si>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</si>
  <si>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</si>
  <si>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</si>
  <si>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</si>
  <si>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</si>
  <si>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</si>
  <si>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</si>
  <si>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</si>
  <si>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</si>
  <si>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</si>
  <si>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</si>
  <si>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</si>
  <si>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</si>
  <si>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</si>
  <si>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</si>
  <si>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</si>
  <si>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</si>
  <si>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</si>
  <si>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</si>
  <si>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</si>
  <si>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</si>
  <si>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</si>
  <si>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</si>
  <si>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</si>
  <si>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</si>
  <si>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</si>
  <si>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</si>
  <si>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</si>
  <si>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</si>
  <si>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</si>
  <si>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</si>
  <si>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</si>
  <si>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</si>
  <si>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</si>
  <si>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</si>
  <si>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</si>
  <si>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</si>
  <si>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</si>
  <si>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</si>
  <si>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</si>
  <si>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</si>
  <si>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</si>
  <si>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</si>
  <si>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</si>
  <si>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</si>
  <si>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</si>
  <si>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</si>
  <si>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</si>
  <si>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</si>
  <si>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</si>
  <si>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</si>
  <si>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</si>
  <si>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</si>
  <si>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</si>
  <si>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</si>
  <si>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</si>
  <si>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</si>
  <si>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</si>
  <si>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</si>
  <si>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</si>
  <si>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</si>
  <si>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</si>
  <si>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</si>
  <si>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</si>
  <si>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</si>
  <si>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</si>
  <si>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</si>
  <si>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</si>
  <si>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</si>
  <si>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</si>
  <si>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</si>
  <si>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</si>
  <si>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</si>
  <si>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</si>
  <si>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</si>
  <si>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</si>
  <si>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</si>
  <si>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</si>
  <si>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</si>
  <si>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</si>
  <si>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</si>
  <si>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</si>
  <si>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</si>
  <si>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</si>
  <si>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</si>
  <si>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</si>
  <si>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</si>
  <si>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</si>
  <si>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</si>
  <si>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</si>
  <si>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</si>
  <si>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</si>
  <si>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</si>
  <si>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</si>
  <si>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</si>
  <si>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</si>
  <si>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</si>
  <si>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</si>
  <si>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</si>
  <si>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</si>
  <si>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</si>
  <si>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</si>
  <si>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</si>
  <si>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</si>
  <si>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</si>
  <si>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</si>
  <si>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</si>
  <si>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</si>
  <si>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</si>
  <si>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</si>
  <si>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</si>
  <si>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</si>
  <si>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</si>
  <si>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</si>
  <si>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</si>
  <si>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</si>
  <si>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</si>
  <si>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</si>
  <si>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</si>
  <si>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</si>
  <si>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</si>
  <si>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</si>
  <si>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</si>
  <si>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</si>
  <si>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</si>
  <si>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</si>
  <si>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</si>
  <si>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</si>
  <si>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</si>
  <si>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</si>
  <si>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</si>
  <si>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</si>
  <si>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</si>
  <si>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</si>
  <si>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</si>
  <si>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</si>
  <si>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</si>
  <si>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</si>
  <si>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</si>
  <si>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</si>
  <si>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</si>
  <si>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</si>
  <si>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</si>
  <si>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</si>
  <si>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</si>
  <si>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</si>
  <si>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</si>
  <si>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</si>
  <si>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</si>
  <si>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</si>
  <si>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</si>
  <si>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</si>
  <si>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</si>
  <si>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</si>
  <si>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</si>
  <si>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</si>
  <si>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</si>
  <si>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</si>
  <si>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</si>
  <si>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</si>
  <si>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</si>
  <si>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</si>
  <si>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</si>
  <si>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</si>
  <si>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</si>
  <si>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</si>
  <si>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</si>
  <si>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</si>
  <si>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</si>
  <si>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</si>
  <si>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</si>
  <si>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</si>
  <si>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</si>
  <si>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</si>
  <si>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</si>
  <si>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</si>
  <si>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</si>
  <si>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</si>
  <si>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</si>
  <si>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</si>
  <si>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</si>
  <si>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</si>
  <si>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</si>
  <si>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</si>
  <si>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</si>
  <si>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</si>
  <si>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</si>
  <si>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</si>
  <si>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</si>
  <si>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</si>
  <si>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</si>
  <si>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</si>
  <si>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</si>
  <si>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</si>
  <si>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</si>
  <si>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</si>
  <si>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</si>
  <si>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</si>
  <si>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</si>
  <si>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</si>
  <si>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</si>
  <si>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</si>
  <si>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</si>
  <si>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</si>
  <si>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</si>
  <si>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</si>
  <si>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</si>
  <si>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</si>
  <si>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</si>
  <si>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</si>
  <si>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</si>
  <si>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</si>
  <si>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</si>
  <si>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</si>
  <si>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</si>
  <si>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</si>
  <si>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</si>
  <si>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</si>
  <si>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</si>
  <si>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</si>
  <si>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</si>
  <si>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</si>
  <si>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</si>
  <si>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</si>
  <si>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</si>
  <si>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</si>
  <si>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</si>
  <si>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</si>
  <si>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</si>
  <si>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</si>
  <si>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</si>
  <si>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</si>
  <si>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</si>
  <si>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</si>
  <si>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</si>
  <si>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</si>
  <si>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</si>
  <si>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</si>
  <si>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</si>
  <si>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</si>
  <si>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</si>
  <si>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</si>
  <si>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</si>
  <si>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</si>
  <si>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</si>
  <si>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</si>
  <si>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</si>
  <si>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</si>
  <si>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</si>
  <si>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</si>
  <si>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</si>
  <si>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</si>
  <si>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</si>
  <si>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</si>
  <si>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</si>
  <si>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</si>
  <si>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</si>
  <si>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</si>
  <si>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</si>
  <si>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</si>
  <si>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</si>
  <si>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</si>
  <si>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</si>
  <si>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</si>
  <si>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</si>
  <si>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</si>
  <si>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</si>
  <si>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</si>
  <si>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</si>
  <si>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</si>
  <si>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</si>
  <si>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</si>
  <si>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</si>
  <si>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</si>
  <si>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</si>
  <si>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</si>
  <si>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</si>
  <si>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</si>
  <si>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</si>
  <si>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</si>
  <si>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</si>
  <si>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</si>
  <si>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</si>
  <si>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</si>
  <si>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</si>
  <si>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</si>
  <si>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</si>
  <si>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</si>
  <si>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</si>
  <si>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</si>
  <si>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</si>
  <si>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</si>
  <si>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</si>
  <si>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</si>
  <si>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</si>
  <si>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</si>
  <si>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</si>
  <si>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</si>
  <si>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</si>
  <si>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</si>
  <si>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</si>
  <si>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</si>
  <si>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</si>
  <si>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</si>
  <si>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</si>
  <si>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</si>
  <si>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</si>
  <si>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</si>
  <si>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</si>
  <si>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</si>
  <si>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</si>
  <si>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</si>
  <si>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</si>
  <si>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</si>
  <si>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</si>
  <si>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</si>
  <si>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</si>
  <si>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</si>
  <si>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</si>
  <si>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</si>
  <si>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</si>
  <si>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</si>
  <si>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</si>
  <si>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</si>
  <si>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</si>
  <si>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</si>
  <si>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</si>
  <si>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</si>
  <si>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</si>
  <si>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</si>
  <si>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</si>
  <si>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</si>
  <si>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</si>
  <si>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</si>
  <si>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</si>
  <si>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</si>
  <si>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</si>
  <si>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</si>
  <si>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</si>
  <si>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</si>
  <si>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</si>
  <si>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</si>
  <si>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</si>
  <si>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</si>
  <si>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</si>
  <si>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</si>
  <si>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</si>
  <si>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</si>
  <si>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</si>
  <si>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</si>
  <si>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</si>
  <si>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</si>
  <si>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</si>
  <si>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</si>
  <si>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</si>
  <si>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</si>
  <si>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</si>
  <si>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</si>
  <si>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</si>
  <si>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</si>
  <si>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</si>
  <si>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</si>
  <si>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</si>
  <si>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</si>
  <si>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</si>
  <si>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</si>
  <si>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</si>
  <si>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</si>
  <si>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</si>
  <si>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</si>
  <si>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</si>
  <si>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</si>
  <si>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</si>
  <si>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</si>
  <si>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</si>
  <si>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</si>
  <si>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</si>
  <si>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</si>
  <si>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</si>
  <si>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</si>
  <si>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</si>
  <si>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</si>
  <si>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</si>
  <si>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</si>
  <si>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</si>
  <si>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</si>
  <si>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</si>
  <si>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</si>
  <si>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</si>
  <si>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</si>
  <si>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</si>
  <si>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</si>
  <si>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</si>
  <si>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</si>
  <si>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</si>
  <si>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</si>
  <si>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</si>
  <si>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</si>
  <si>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</si>
  <si>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</si>
  <si>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</si>
  <si>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</si>
  <si>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</si>
  <si>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</si>
  <si>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</si>
  <si>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</si>
  <si>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</si>
  <si>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</si>
  <si>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</si>
  <si>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</si>
  <si>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</si>
  <si>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</si>
  <si>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</si>
  <si>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</si>
  <si>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</si>
  <si>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</si>
  <si>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</si>
  <si>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</si>
  <si>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</si>
  <si>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</si>
  <si>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</si>
  <si>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</si>
  <si>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</si>
  <si>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</si>
  <si>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</si>
  <si>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</si>
  <si>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</si>
  <si>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</si>
  <si>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</si>
  <si>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</si>
  <si>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</si>
  <si>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</si>
  <si>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</si>
  <si>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</si>
  <si>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</si>
  <si>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</si>
  <si>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</si>
  <si>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</si>
  <si>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</si>
  <si>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</si>
  <si>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</si>
  <si>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</si>
  <si>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</si>
  <si>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</si>
  <si>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</si>
  <si>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</si>
  <si>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</si>
  <si>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</si>
  <si>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</si>
  <si>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</si>
  <si>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</si>
  <si>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</si>
  <si>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</si>
  <si>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</si>
  <si>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</si>
  <si>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</si>
  <si>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</si>
  <si>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</si>
  <si>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</si>
  <si>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</si>
  <si>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</si>
  <si>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</si>
  <si>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</si>
  <si>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</si>
  <si>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</si>
  <si>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</si>
  <si>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</si>
  <si>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</si>
  <si>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</si>
  <si>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</si>
  <si>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</si>
  <si>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</si>
  <si>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</si>
  <si>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</si>
  <si>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</si>
  <si>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</si>
  <si>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</si>
  <si>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</si>
  <si>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</si>
  <si>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</si>
  <si>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</si>
  <si>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</si>
  <si>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</si>
  <si>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</si>
  <si>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</si>
  <si>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</si>
  <si>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</si>
  <si>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</si>
  <si>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</si>
  <si>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</si>
  <si>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</si>
  <si>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</si>
  <si>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</si>
  <si>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</si>
  <si>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</si>
  <si>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</si>
  <si>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</si>
  <si>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</si>
  <si>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</si>
  <si>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</si>
  <si>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</si>
  <si>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</si>
  <si>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</si>
  <si>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</si>
  <si>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</si>
  <si>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</si>
  <si>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</si>
  <si>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</si>
  <si>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</si>
  <si>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</si>
  <si>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</si>
  <si>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</si>
  <si>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</si>
  <si>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</si>
  <si>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</si>
  <si>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</si>
  <si>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</si>
  <si>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</si>
  <si>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</si>
  <si>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</si>
  <si>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</si>
  <si>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</si>
  <si>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</si>
  <si>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</si>
  <si>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</si>
  <si>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</si>
  <si>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</si>
  <si>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</si>
  <si>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</si>
  <si>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</si>
  <si>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</si>
  <si>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</si>
  <si>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</si>
  <si>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</si>
  <si>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</si>
  <si>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</si>
  <si>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</si>
  <si>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</si>
  <si>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</si>
  <si>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</si>
  <si>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</si>
  <si>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</si>
  <si>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</si>
  <si>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</si>
  <si>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</si>
  <si>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</si>
  <si>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</si>
  <si>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</si>
  <si>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</si>
  <si>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</si>
  <si>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</si>
  <si>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</si>
  <si>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</si>
  <si>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</si>
  <si>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</si>
  <si>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</si>
  <si>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</si>
  <si>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</si>
  <si>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</si>
  <si>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</si>
  <si>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</si>
  <si>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</si>
  <si>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</si>
  <si>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</si>
  <si>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</si>
  <si>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</si>
  <si>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</si>
  <si>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</si>
  <si>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</si>
  <si>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</si>
  <si>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</si>
  <si>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</si>
  <si>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</si>
  <si>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</si>
  <si>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</si>
  <si>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</si>
  <si>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</si>
  <si>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</si>
  <si>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</si>
  <si>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</si>
  <si>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</si>
  <si>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</si>
  <si>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</si>
  <si>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</si>
  <si>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</si>
  <si>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</si>
  <si>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</si>
  <si>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</si>
  <si>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</si>
  <si>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</si>
  <si>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</si>
  <si>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</si>
  <si>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</si>
  <si>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</si>
  <si>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</si>
  <si>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</si>
  <si>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</si>
  <si>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</si>
  <si>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</si>
  <si>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</si>
  <si>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</si>
  <si>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</si>
  <si>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</si>
  <si>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</si>
  <si>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</si>
  <si>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</si>
  <si>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</si>
  <si>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</si>
  <si>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</si>
  <si>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</si>
  <si>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</si>
  <si>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</si>
  <si>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</si>
  <si>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</si>
  <si>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</si>
  <si>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</si>
  <si>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</si>
  <si>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</si>
  <si>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</si>
  <si>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</si>
  <si>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</si>
  <si>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</si>
  <si>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</si>
  <si>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</si>
  <si>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</si>
  <si>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</si>
  <si>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</si>
  <si>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</si>
  <si>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</si>
  <si>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</si>
  <si>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</si>
  <si>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</si>
  <si>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</si>
  <si>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</si>
  <si>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</si>
  <si>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</si>
  <si>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</si>
  <si>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</si>
  <si>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</si>
  <si>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</si>
  <si>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</si>
  <si>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</si>
  <si>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</si>
  <si>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</si>
  <si>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</si>
  <si>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</si>
  <si>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</si>
  <si>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</si>
  <si>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</si>
  <si>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</si>
  <si>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</si>
  <si>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</si>
  <si>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</si>
  <si>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</si>
  <si>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</si>
  <si>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</si>
  <si>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</si>
  <si>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</si>
  <si>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</si>
  <si>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</si>
  <si>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</si>
  <si>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</si>
  <si>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</si>
  <si>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</si>
  <si>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</si>
  <si>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</si>
  <si>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</si>
  <si>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</si>
  <si>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</si>
  <si>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</si>
  <si>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</si>
  <si>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</si>
  <si>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</si>
  <si>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</si>
  <si>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</si>
  <si>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</si>
  <si>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</si>
  <si>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</si>
  <si>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</si>
  <si>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</si>
  <si>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</si>
  <si>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</si>
  <si>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</si>
  <si>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</si>
  <si>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</si>
  <si>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</si>
  <si>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</si>
  <si>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</si>
  <si>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</si>
  <si>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</si>
  <si>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</si>
  <si>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</si>
  <si>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</si>
  <si>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</si>
  <si>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</si>
  <si>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</si>
  <si>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</si>
  <si>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</si>
  <si>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</si>
  <si>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</si>
  <si>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</si>
  <si>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</si>
  <si>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</si>
  <si>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</si>
  <si>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</si>
  <si>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</si>
  <si>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</si>
  <si>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</si>
  <si>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</si>
  <si>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</si>
  <si>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</si>
  <si>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</si>
  <si>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</si>
  <si>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</si>
  <si>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</si>
  <si>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</si>
  <si>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</si>
  <si>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</si>
  <si>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</si>
  <si>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</si>
  <si>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</si>
  <si>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</si>
  <si>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</si>
  <si>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</si>
  <si>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</si>
  <si>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</si>
  <si>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</si>
  <si>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</si>
  <si>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</si>
  <si>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</si>
  <si>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</si>
  <si>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</si>
  <si>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</si>
  <si>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</si>
  <si>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</si>
  <si>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</si>
  <si>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</si>
  <si>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</si>
  <si>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</si>
  <si>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</si>
  <si>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</si>
  <si>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</si>
  <si>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</si>
  <si>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</si>
  <si>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</si>
  <si>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</si>
  <si>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</si>
  <si>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</si>
  <si>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</si>
  <si>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</si>
  <si>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</si>
  <si>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</si>
  <si>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</si>
  <si>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</si>
  <si>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</si>
  <si>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</si>
  <si>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</si>
  <si>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</si>
  <si>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</si>
  <si>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</si>
  <si>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</si>
  <si>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</si>
  <si>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</si>
  <si>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</si>
  <si>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</si>
  <si>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</si>
  <si>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</si>
  <si>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</si>
  <si>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</si>
  <si>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</si>
  <si>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</si>
  <si>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</si>
  <si>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</si>
  <si>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</si>
  <si>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</si>
  <si>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</si>
  <si>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</si>
  <si>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</si>
  <si>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</si>
  <si>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</si>
  <si>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</si>
  <si>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</si>
  <si>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</si>
  <si>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</si>
  <si>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</si>
  <si>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</si>
  <si>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</si>
  <si>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</si>
  <si>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</si>
  <si>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</si>
  <si>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</si>
  <si>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</si>
  <si>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</si>
  <si>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</si>
  <si>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</si>
  <si>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</si>
  <si>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</si>
  <si>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</si>
  <si>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</si>
  <si>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</si>
  <si>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</si>
  <si>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</si>
  <si>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</si>
  <si>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</si>
  <si>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</si>
  <si>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</si>
  <si>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</si>
  <si>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</si>
  <si>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</si>
  <si>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</si>
  <si>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</si>
  <si>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</si>
  <si>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</si>
  <si>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</si>
  <si>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</si>
  <si>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</si>
  <si>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</si>
  <si>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</si>
  <si>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</si>
  <si>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</si>
  <si>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</si>
  <si>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</si>
  <si>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</si>
  <si>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</si>
  <si>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</si>
  <si>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</si>
  <si>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</si>
  <si>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</si>
  <si>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</si>
  <si>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</si>
  <si>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</si>
  <si>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</si>
  <si>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</si>
  <si>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</si>
  <si>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</si>
  <si>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</si>
  <si>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</si>
  <si>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</si>
  <si>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</si>
  <si>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</si>
  <si>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</si>
  <si>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</si>
  <si>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</si>
  <si>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</si>
  <si>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</si>
  <si>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</si>
  <si>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</si>
  <si>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</si>
  <si>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</si>
  <si>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</si>
  <si>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</si>
  <si>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</si>
  <si>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</si>
  <si>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</si>
  <si>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</si>
  <si>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</si>
  <si>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</si>
  <si>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</si>
  <si>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</si>
  <si>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</si>
  <si>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</si>
  <si>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</si>
  <si>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</si>
  <si>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</si>
  <si>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</si>
  <si>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</si>
  <si>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</si>
  <si>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</si>
  <si>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</si>
  <si>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</si>
  <si>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</si>
  <si>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</si>
  <si>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</si>
  <si>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</si>
  <si>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</si>
  <si>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</si>
  <si>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</si>
  <si>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</si>
  <si>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</si>
  <si>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</si>
  <si>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</si>
  <si>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</si>
  <si>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</si>
  <si>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</si>
  <si>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</si>
  <si>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</si>
  <si>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</si>
  <si>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</si>
  <si>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</si>
  <si>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</si>
  <si>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</si>
  <si>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</si>
  <si>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</si>
  <si>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</si>
  <si>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</si>
  <si>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</si>
  <si>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</si>
  <si>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</si>
  <si>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</si>
  <si>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</si>
  <si>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</si>
  <si>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</si>
  <si>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</si>
  <si>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</si>
  <si>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</si>
  <si>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</si>
  <si>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</si>
  <si>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</si>
  <si>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</si>
  <si>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</si>
  <si>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</si>
  <si>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</si>
  <si>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</si>
  <si>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</si>
  <si>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</si>
  <si>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</si>
  <si>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</si>
  <si>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</si>
  <si>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</si>
  <si>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</si>
  <si>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</si>
  <si>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</si>
  <si>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</si>
  <si>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</si>
  <si>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</si>
  <si>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</si>
  <si>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</si>
  <si>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</si>
  <si>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</si>
  <si>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</si>
  <si>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</si>
  <si>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</si>
  <si>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</si>
  <si>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</si>
  <si>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</si>
  <si>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</si>
  <si>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</si>
  <si>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</si>
  <si>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</si>
  <si>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</si>
  <si>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</si>
  <si>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</si>
  <si>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</si>
  <si>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</si>
  <si>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</si>
  <si>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</si>
  <si>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</si>
  <si>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</si>
  <si>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</si>
  <si>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</si>
  <si>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</si>
  <si>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</si>
  <si>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</si>
  <si>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</si>
  <si>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</si>
  <si>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</si>
  <si>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</si>
  <si>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</si>
  <si>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</si>
  <si>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</si>
  <si>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</si>
  <si>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</si>
  <si>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</si>
  <si>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</si>
  <si>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</si>
  <si>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</si>
  <si>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</si>
  <si>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</si>
  <si>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</si>
  <si>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</si>
  <si>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</si>
  <si>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</si>
  <si>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</si>
  <si>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</si>
  <si>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</si>
  <si>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</si>
  <si>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</si>
  <si>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</si>
  <si>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</si>
  <si>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</si>
  <si>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</si>
  <si>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</si>
  <si>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</si>
  <si>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</si>
  <si>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</si>
  <si>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</si>
  <si>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</si>
  <si>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</si>
  <si>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</si>
  <si>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</si>
  <si>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</si>
  <si>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</si>
  <si>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</si>
  <si>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</si>
  <si>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</si>
  <si>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</si>
  <si>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</si>
  <si>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</si>
  <si>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</si>
  <si>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</si>
  <si>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</si>
  <si>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</si>
  <si>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</si>
  <si>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</si>
  <si>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</si>
  <si>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</si>
  <si>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</si>
  <si>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</si>
  <si>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</si>
  <si>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</si>
  <si>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</si>
  <si>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</si>
  <si>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</si>
  <si>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</si>
  <si>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</si>
  <si>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</si>
  <si>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</si>
  <si>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</si>
  <si>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</si>
  <si>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</si>
  <si>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</si>
  <si>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</si>
  <si>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</si>
  <si>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</si>
  <si>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</si>
  <si>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</si>
  <si>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</si>
  <si>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</si>
  <si>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</si>
  <si>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</si>
  <si>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</si>
  <si>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</si>
  <si>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</si>
  <si>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</si>
  <si>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</si>
  <si>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</si>
  <si>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</si>
  <si>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</si>
  <si>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</si>
  <si>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</si>
  <si>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</si>
  <si>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</si>
  <si>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</si>
  <si>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</si>
  <si>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</si>
  <si>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</si>
  <si>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</si>
  <si>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</si>
  <si>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</si>
  <si>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</si>
  <si>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</si>
  <si>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</si>
  <si>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</si>
  <si>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</si>
  <si>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</si>
  <si>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</si>
  <si>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</si>
  <si>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</si>
  <si>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</si>
  <si>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</si>
  <si>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</si>
  <si>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</si>
  <si>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</si>
  <si>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</si>
  <si>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</si>
  <si>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</si>
  <si>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</si>
  <si>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</si>
  <si>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</si>
  <si>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</si>
  <si>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</si>
  <si>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</si>
  <si>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</si>
  <si>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</si>
  <si>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</si>
  <si>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</si>
  <si>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</si>
  <si>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</si>
  <si>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</si>
  <si>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</si>
  <si>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</si>
  <si>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</si>
  <si>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</si>
  <si>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</si>
  <si>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</si>
  <si>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</si>
  <si>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</si>
  <si>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</si>
  <si>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</si>
  <si>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</si>
  <si>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</si>
  <si>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</si>
  <si>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</si>
  <si>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</si>
  <si>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</si>
  <si>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</si>
  <si>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</si>
  <si>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</si>
  <si>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</si>
  <si>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</si>
  <si>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</si>
  <si>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</si>
  <si>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</si>
  <si>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</si>
  <si>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</si>
  <si>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</si>
  <si>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</si>
  <si>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</si>
  <si>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</si>
  <si>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</si>
  <si>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</si>
  <si>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</si>
  <si>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</si>
  <si>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</si>
  <si>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</si>
  <si>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</si>
  <si>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</si>
  <si>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</si>
  <si>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</si>
  <si>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</si>
  <si>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</si>
  <si>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</si>
  <si>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</si>
  <si>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</si>
  <si>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</si>
  <si>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</si>
  <si>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</si>
  <si>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</si>
  <si>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</si>
  <si>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</si>
  <si>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</si>
  <si>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</si>
  <si>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</si>
  <si>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</si>
  <si>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</si>
  <si>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</si>
  <si>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</si>
  <si>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</si>
  <si>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</si>
  <si>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</si>
  <si>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</si>
  <si>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</si>
  <si>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</si>
  <si>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</si>
  <si>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</si>
  <si>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</si>
  <si>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</si>
  <si>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</si>
  <si>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</si>
  <si>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</si>
  <si>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</si>
  <si>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</si>
  <si>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</si>
  <si>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</si>
  <si>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</si>
  <si>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</si>
  <si>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</si>
  <si>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</si>
  <si>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</si>
  <si>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</si>
  <si>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</si>
  <si>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</si>
  <si>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</si>
  <si>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</si>
  <si>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</si>
  <si>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</si>
  <si>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</si>
  <si>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</si>
  <si>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</si>
  <si>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</si>
  <si>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</si>
  <si>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</si>
  <si>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</si>
  <si>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</si>
  <si>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</si>
  <si>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</si>
  <si>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</si>
  <si>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</si>
  <si>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</si>
  <si>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</si>
  <si>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</si>
  <si>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</si>
  <si>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</si>
  <si>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</si>
  <si>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</si>
  <si>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</si>
  <si>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</si>
  <si>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</si>
  <si>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</si>
  <si>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</si>
  <si>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</si>
  <si>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</si>
  <si>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</si>
  <si>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</si>
  <si>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</si>
  <si>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</si>
  <si>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</si>
  <si>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</si>
  <si>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</si>
  <si>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</si>
  <si>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</si>
  <si>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</si>
  <si>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</si>
  <si>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</si>
  <si>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</si>
  <si>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</si>
  <si>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</si>
  <si>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</si>
  <si>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</si>
  <si>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</si>
  <si>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</si>
  <si>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</si>
  <si>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</si>
  <si>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</si>
  <si>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</si>
  <si>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</si>
  <si>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</si>
  <si>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</si>
  <si>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</si>
  <si>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</si>
  <si>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</si>
  <si>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</si>
  <si>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</si>
  <si>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</si>
  <si>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</si>
  <si>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</si>
  <si>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</si>
  <si>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</si>
  <si>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</si>
  <si>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</si>
  <si>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</si>
  <si>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</si>
  <si>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</si>
  <si>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</si>
  <si>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</si>
  <si>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</si>
  <si>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</si>
  <si>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</si>
  <si>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</si>
  <si>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</si>
  <si>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</si>
  <si>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</si>
  <si>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</si>
  <si>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</si>
  <si>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</si>
  <si>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</si>
  <si>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</si>
  <si>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</si>
  <si>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</si>
  <si>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</si>
  <si>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</si>
  <si>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</si>
  <si>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</si>
  <si>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</si>
  <si>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</si>
  <si>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</si>
  <si>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</si>
  <si>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</si>
  <si>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</si>
  <si>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</si>
  <si>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</si>
  <si>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</si>
  <si>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</si>
  <si>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</si>
  <si>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</si>
  <si>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</si>
  <si>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</si>
  <si>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</si>
  <si>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</si>
  <si>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</si>
  <si>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</si>
  <si>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</si>
  <si>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</si>
  <si>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</si>
  <si>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</si>
  <si>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</si>
  <si>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</si>
  <si>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</si>
  <si>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</si>
  <si>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</si>
  <si>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</si>
  <si>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</si>
  <si>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</si>
  <si>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</si>
  <si>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</si>
  <si>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</si>
  <si>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</si>
  <si>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</si>
  <si>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</si>
  <si>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</si>
  <si>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</si>
  <si>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</si>
  <si>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</si>
  <si>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</si>
  <si>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</si>
  <si>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</si>
  <si>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</si>
  <si>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</si>
  <si>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</si>
  <si>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</si>
  <si>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</si>
  <si>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</si>
  <si>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</si>
  <si>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</si>
  <si>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</si>
  <si>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</si>
  <si>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</si>
  <si>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</si>
  <si>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</si>
  <si>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</si>
  <si>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</si>
  <si>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</si>
  <si>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</si>
  <si>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</si>
  <si>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</si>
  <si>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</si>
  <si>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</si>
  <si>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</si>
  <si>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</si>
  <si>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</si>
  <si>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</si>
  <si>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</si>
  <si>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</si>
  <si>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</si>
  <si>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</si>
  <si>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</si>
  <si>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</si>
  <si>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</si>
  <si>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</si>
  <si>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</si>
  <si>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</si>
  <si>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</si>
  <si>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</si>
  <si>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</si>
  <si>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</si>
  <si>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</si>
  <si>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</si>
  <si>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</si>
  <si>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</si>
  <si>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</si>
  <si>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</si>
  <si>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</si>
  <si>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</si>
  <si>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</si>
  <si>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</si>
  <si>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</si>
  <si>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</si>
  <si>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</si>
  <si>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</si>
  <si>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</si>
  <si>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</si>
  <si>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</si>
  <si>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</si>
  <si>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</si>
  <si>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</si>
  <si>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</si>
  <si>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</si>
  <si>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</si>
  <si>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</si>
  <si>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</si>
  <si>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</si>
  <si>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</si>
  <si>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</si>
  <si>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</si>
  <si>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</si>
  <si>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</si>
  <si>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</si>
  <si>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</si>
  <si>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</si>
  <si>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</si>
  <si>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</si>
  <si>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</si>
  <si>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</si>
  <si>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</si>
  <si>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</si>
  <si>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</si>
  <si>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</si>
  <si>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</si>
  <si>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</si>
  <si>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</si>
  <si>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</si>
  <si>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</si>
  <si>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</si>
  <si>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</si>
  <si>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</si>
  <si>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</si>
  <si>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</si>
  <si>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</si>
  <si>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</si>
  <si>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</si>
  <si>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</si>
  <si>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</si>
  <si>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</si>
  <si>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</si>
  <si>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</si>
  <si>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</si>
  <si>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</si>
  <si>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</si>
  <si>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</si>
  <si>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</si>
  <si>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</si>
  <si>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</si>
  <si>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</si>
  <si>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</si>
  <si>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</si>
  <si>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</si>
  <si>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</si>
  <si>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</si>
  <si>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</si>
  <si>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</si>
  <si>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</si>
  <si>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</si>
  <si>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</si>
  <si>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</si>
  <si>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</si>
  <si>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</si>
  <si>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</si>
  <si>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</si>
  <si>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</si>
  <si>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</si>
  <si>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</si>
  <si>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</si>
  <si>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</si>
  <si>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</si>
  <si>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</si>
  <si>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</si>
  <si>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</si>
  <si>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</si>
  <si>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</si>
  <si>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</si>
  <si>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</si>
  <si>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</si>
  <si>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</si>
  <si>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</si>
  <si>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</si>
  <si>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</si>
  <si>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</si>
  <si>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</si>
  <si>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</si>
  <si>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</si>
  <si>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</si>
  <si>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</si>
  <si>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</si>
  <si>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</si>
  <si>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</si>
  <si>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</si>
  <si>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</si>
  <si>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</si>
  <si>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</si>
  <si>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</si>
  <si>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</si>
  <si>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</si>
  <si>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</si>
  <si>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</si>
  <si>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</si>
  <si>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</si>
  <si>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</si>
  <si>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</si>
  <si>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</si>
  <si>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</si>
  <si>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</si>
  <si>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</si>
  <si>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</si>
  <si>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</si>
  <si>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</si>
  <si>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</si>
  <si>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</si>
  <si>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</si>
  <si>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</si>
  <si>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</si>
  <si>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</si>
  <si>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</si>
  <si>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</si>
  <si>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</si>
  <si>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</si>
  <si>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</si>
  <si>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</si>
  <si>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</si>
  <si>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</si>
  <si>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</si>
  <si>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</si>
  <si>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</si>
  <si>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</si>
  <si>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</si>
  <si>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</si>
  <si>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</si>
  <si>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</si>
  <si>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</si>
  <si>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</si>
  <si>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</si>
  <si>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</si>
  <si>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</si>
  <si>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</si>
  <si>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</si>
  <si>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</si>
  <si>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</si>
  <si>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</si>
  <si>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</si>
  <si>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</si>
  <si>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</si>
  <si>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</si>
  <si>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</si>
  <si>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</si>
  <si>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</si>
  <si>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</si>
  <si>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</si>
  <si>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</si>
  <si>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</si>
  <si>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</si>
  <si>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</si>
  <si>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</si>
  <si>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</si>
  <si>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</si>
  <si>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</si>
  <si>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</si>
  <si>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</si>
  <si>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</si>
  <si>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</si>
  <si>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</si>
  <si>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</si>
  <si>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</si>
  <si>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</si>
  <si>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</si>
  <si>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</si>
  <si>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</si>
  <si>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</si>
  <si>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</si>
  <si>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</si>
  <si>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</si>
  <si>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</si>
  <si>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</si>
  <si>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</si>
  <si>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</si>
  <si>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</si>
  <si>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</si>
  <si>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</si>
  <si>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</si>
  <si>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</si>
  <si>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</si>
  <si>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</si>
  <si>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</si>
  <si>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</si>
  <si>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</si>
  <si>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</si>
  <si>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</si>
  <si>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</si>
  <si>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</si>
  <si>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</si>
  <si>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</si>
  <si>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</si>
  <si>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</si>
  <si>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</si>
  <si>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</si>
  <si>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</si>
  <si>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</si>
  <si>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</si>
  <si>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</si>
  <si>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</si>
  <si>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</si>
  <si>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</si>
  <si>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</si>
  <si>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</si>
  <si>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</si>
  <si>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</si>
  <si>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</si>
  <si>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</si>
  <si>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</si>
  <si>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</si>
  <si>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</si>
  <si>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</si>
  <si>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</si>
  <si>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</si>
  <si>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</si>
  <si>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</si>
  <si>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</si>
  <si>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</si>
  <si>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</si>
  <si>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</si>
  <si>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</si>
  <si>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</si>
  <si>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</si>
  <si>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</si>
  <si>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</si>
  <si>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</si>
  <si>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</si>
  <si>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</si>
  <si>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</si>
  <si>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</si>
  <si>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</si>
  <si>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</si>
  <si>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</si>
  <si>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</si>
  <si>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</si>
  <si>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</si>
  <si>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</si>
  <si>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</si>
  <si>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</si>
  <si>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</si>
  <si>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</si>
  <si>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</si>
  <si>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</si>
  <si>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</si>
  <si>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</si>
  <si>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</si>
  <si>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</si>
  <si>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</si>
  <si>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</si>
  <si>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</si>
  <si>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</si>
  <si>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</si>
  <si>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</si>
  <si>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</si>
  <si>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</si>
  <si>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</si>
  <si>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</si>
  <si>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</si>
  <si>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</si>
  <si>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</si>
  <si>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</si>
  <si>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</si>
  <si>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</si>
  <si>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</si>
  <si>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</si>
  <si>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</si>
  <si>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</si>
  <si>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</si>
  <si>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</si>
  <si>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</si>
  <si>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</si>
  <si>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</si>
  <si>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</si>
  <si>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</si>
  <si>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</si>
  <si>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</si>
  <si>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</si>
  <si>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</si>
  <si>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</si>
  <si>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</si>
  <si>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</si>
  <si>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</si>
  <si>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</si>
  <si>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</si>
  <si>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</si>
  <si>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</si>
  <si>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</si>
  <si>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</si>
  <si>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</si>
  <si>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</si>
  <si>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</si>
  <si>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</si>
  <si>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</si>
  <si>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</si>
  <si>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</si>
  <si>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</si>
  <si>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</si>
  <si>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</si>
  <si>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</si>
  <si>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</si>
  <si>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</si>
  <si>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</si>
  <si>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</si>
  <si>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</si>
  <si>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</si>
  <si>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</si>
  <si>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</si>
  <si>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</si>
  <si>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</si>
  <si>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</si>
  <si>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</si>
  <si>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</si>
  <si>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</si>
  <si>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</si>
  <si>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</si>
  <si>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</si>
  <si>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</si>
  <si>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</si>
  <si>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</si>
  <si>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</si>
  <si>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</si>
  <si>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</si>
  <si>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</si>
  <si>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</si>
  <si>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</si>
  <si>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</si>
  <si>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</si>
  <si>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</si>
  <si>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</si>
  <si>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</si>
  <si>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</si>
  <si>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</si>
  <si>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</si>
  <si>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</si>
  <si>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</si>
  <si>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</si>
  <si>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</si>
  <si>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</si>
  <si>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</si>
  <si>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</si>
  <si>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</si>
  <si>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</si>
  <si>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</si>
  <si>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</si>
  <si>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</si>
  <si>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</si>
  <si>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</si>
  <si>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</si>
  <si>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</si>
  <si>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</si>
  <si>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</si>
  <si>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</si>
  <si>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</si>
  <si>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</si>
  <si>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</si>
  <si>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</si>
  <si>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</si>
  <si>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</si>
  <si>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</si>
  <si>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</si>
  <si>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</si>
  <si>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</si>
  <si>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</si>
  <si>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</si>
  <si>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</si>
  <si>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</si>
  <si>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</si>
  <si>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</si>
  <si>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</si>
  <si>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</si>
  <si>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</si>
  <si>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</si>
  <si>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</si>
  <si>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</si>
  <si>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</si>
  <si>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</si>
  <si>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</si>
  <si>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</si>
  <si>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</si>
  <si>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</si>
  <si>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</si>
  <si>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</si>
  <si>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</si>
  <si>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</si>
  <si>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</si>
  <si>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</si>
  <si>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</si>
  <si>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</si>
  <si>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</si>
  <si>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</si>
  <si>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</si>
  <si>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</si>
  <si>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</si>
  <si>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</si>
  <si>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</si>
  <si>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</si>
  <si>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</si>
  <si>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</si>
  <si>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</si>
  <si>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</si>
  <si>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</si>
  <si>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</si>
  <si>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</si>
  <si>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</si>
  <si>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</si>
  <si>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</si>
  <si>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</si>
  <si>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</si>
  <si>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</si>
  <si>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</si>
  <si>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</si>
  <si>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</si>
  <si>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</si>
  <si>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</si>
  <si>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</si>
  <si>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</si>
  <si>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</si>
  <si>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</si>
  <si>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</si>
  <si>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</si>
  <si>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</si>
  <si>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</si>
  <si>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</si>
  <si>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</si>
  <si>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</si>
  <si>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</si>
  <si>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</si>
  <si>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</si>
  <si>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</si>
  <si>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</si>
  <si>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</si>
  <si>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</si>
  <si>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</si>
  <si>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</si>
  <si>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</si>
  <si>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</si>
  <si>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</si>
  <si>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</si>
  <si>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</si>
  <si>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</si>
  <si>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</si>
  <si>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</si>
  <si>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</si>
  <si>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</si>
  <si>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</si>
  <si>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</si>
  <si>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</si>
  <si>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</si>
  <si>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</si>
  <si>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</si>
  <si>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</si>
  <si>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</si>
  <si>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</si>
  <si>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</si>
  <si>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</si>
  <si>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</si>
  <si>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</si>
  <si>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</si>
  <si>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</si>
  <si>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</si>
  <si>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</si>
  <si>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</si>
  <si>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</si>
  <si>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</si>
  <si>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</si>
  <si>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</si>
  <si>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</si>
  <si>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</si>
  <si>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</si>
  <si>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</si>
  <si>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</si>
  <si>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</si>
  <si>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</si>
  <si>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</si>
  <si>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</si>
  <si>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</si>
  <si>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</si>
  <si>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</si>
  <si>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</si>
  <si>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</si>
  <si>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</si>
  <si>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</si>
  <si>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</si>
  <si>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</si>
  <si>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</si>
  <si>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</si>
  <si>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</si>
  <si>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</si>
  <si>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</si>
  <si>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</si>
  <si>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</si>
  <si>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</si>
  <si>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</si>
  <si>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</si>
  <si>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</si>
  <si>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</si>
  <si>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</si>
  <si>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</si>
  <si>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</si>
  <si>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</si>
  <si>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</si>
  <si>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</si>
  <si>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</si>
  <si>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</si>
  <si>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</si>
  <si>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</si>
  <si>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</si>
  <si>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</si>
  <si>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</si>
  <si>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</si>
  <si>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</si>
  <si>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</si>
  <si>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</si>
  <si>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</si>
  <si>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</si>
  <si>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</si>
  <si>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</si>
  <si>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</si>
  <si>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</si>
  <si>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</si>
  <si>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</si>
  <si>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</si>
  <si>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</si>
  <si>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</si>
  <si>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</si>
  <si>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</si>
  <si>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</si>
  <si>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</si>
  <si>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</si>
  <si>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</si>
  <si>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</si>
  <si>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</si>
  <si>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</si>
  <si>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</si>
  <si>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</si>
  <si>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</si>
  <si>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</si>
  <si>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</si>
  <si>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</si>
  <si>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</si>
  <si>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</si>
  <si>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</si>
  <si>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</si>
  <si>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</si>
  <si>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</si>
  <si>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</si>
  <si>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</si>
  <si>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</si>
  <si>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</si>
  <si>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</si>
  <si>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</si>
  <si>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</si>
  <si>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</si>
  <si>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</si>
  <si>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</si>
  <si>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</si>
  <si>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</si>
  <si>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</si>
  <si>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</si>
  <si>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</si>
  <si>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</si>
  <si>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</si>
  <si>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</si>
  <si>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</si>
  <si>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</si>
  <si>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</si>
  <si>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</si>
  <si>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</si>
  <si>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</si>
  <si>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</si>
  <si>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</si>
  <si>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</si>
  <si>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</si>
  <si>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</si>
  <si>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</si>
  <si>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</si>
  <si>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</si>
  <si>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</si>
  <si>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</si>
  <si>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</si>
  <si>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</si>
  <si>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</si>
  <si>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</si>
  <si>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</si>
  <si>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</si>
  <si>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</si>
  <si>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</si>
  <si>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</si>
  <si>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</si>
  <si>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</si>
  <si>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</si>
  <si>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</si>
  <si>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</si>
  <si>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</si>
  <si>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</si>
  <si>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</si>
  <si>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</si>
  <si>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</si>
  <si>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</si>
  <si>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</si>
  <si>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</si>
  <si>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</si>
  <si>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</si>
  <si>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</si>
  <si>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</si>
  <si>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</si>
  <si>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</si>
  <si>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</si>
  <si>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</si>
  <si>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</si>
  <si>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</si>
  <si>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</si>
  <si>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</si>
  <si>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</si>
  <si>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</si>
  <si>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</si>
  <si>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</si>
  <si>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</si>
  <si>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</si>
  <si>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</si>
  <si>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</si>
  <si>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</si>
  <si>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</si>
  <si>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</si>
  <si>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</si>
  <si>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</si>
  <si>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</si>
  <si>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</si>
  <si>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</si>
  <si>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</si>
  <si>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</si>
  <si>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</si>
  <si>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</si>
  <si>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</si>
  <si>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</si>
  <si>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</si>
  <si>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</si>
  <si>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</si>
  <si>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</si>
  <si>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</si>
  <si>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</si>
  <si>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</si>
  <si>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</si>
  <si>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</si>
  <si>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</si>
  <si>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</si>
  <si>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</si>
  <si>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</si>
  <si>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</si>
  <si>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</si>
  <si>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</si>
  <si>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</si>
  <si>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</si>
  <si>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</si>
  <si>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</si>
  <si>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</si>
  <si>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</si>
  <si>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</si>
  <si>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</si>
  <si>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</si>
  <si>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</si>
  <si>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</si>
  <si>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</si>
  <si>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</si>
  <si>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</si>
  <si>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</si>
  <si>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</si>
  <si>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</si>
  <si>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</si>
  <si>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</si>
  <si>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</si>
  <si>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</si>
  <si>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</si>
  <si>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</si>
  <si>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</si>
  <si>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</si>
  <si>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</si>
  <si>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</si>
  <si>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</si>
  <si>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</si>
  <si>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</si>
  <si>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</si>
  <si>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</si>
  <si>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</si>
  <si>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</si>
  <si>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</si>
  <si>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</si>
  <si>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</si>
  <si>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</si>
  <si>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</si>
  <si>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</si>
  <si>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</si>
  <si>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</si>
  <si>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</si>
  <si>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</si>
  <si>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</si>
  <si>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</si>
  <si>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</si>
  <si>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</si>
  <si>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</si>
  <si>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</si>
  <si>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</si>
  <si>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</si>
  <si>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</si>
  <si>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</si>
  <si>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</si>
  <si>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</si>
  <si>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</si>
  <si>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</si>
  <si>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</si>
  <si>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</si>
  <si>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</si>
  <si>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</si>
  <si>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</si>
  <si>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</si>
  <si>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</si>
  <si>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</si>
  <si>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</si>
  <si>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</si>
  <si>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</si>
  <si>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</si>
  <si>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</si>
  <si>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</si>
  <si>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</si>
  <si>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</si>
  <si>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</si>
  <si>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</si>
  <si>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</si>
  <si>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</si>
  <si>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</si>
  <si>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</si>
  <si>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</si>
  <si>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</si>
  <si>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</si>
  <si>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</si>
  <si>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</si>
  <si>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</si>
  <si>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</si>
  <si>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</si>
  <si>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</si>
  <si>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</si>
  <si>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</si>
  <si>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</si>
  <si>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</si>
  <si>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</si>
  <si>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</si>
  <si>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</si>
  <si>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</si>
  <si>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</si>
  <si>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</si>
  <si>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</si>
  <si>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</si>
  <si>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</si>
  <si>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</si>
  <si>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</si>
  <si>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</si>
  <si>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</si>
  <si>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</si>
  <si>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</si>
  <si>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</si>
  <si>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</si>
  <si>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</si>
  <si>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</si>
  <si>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</si>
  <si>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</si>
  <si>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</si>
  <si>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</si>
  <si>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</si>
  <si>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</si>
  <si>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</si>
  <si>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</si>
  <si>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</si>
  <si>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</si>
  <si>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</si>
  <si>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</si>
  <si>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</si>
  <si>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</si>
  <si>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</si>
  <si>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</si>
  <si>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</si>
  <si>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</si>
  <si>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</si>
  <si>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</si>
  <si>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</si>
  <si>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</si>
  <si>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</si>
  <si>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</si>
  <si>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</si>
  <si>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</si>
  <si>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</si>
  <si>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</si>
  <si>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</si>
  <si>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</si>
  <si>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</si>
  <si>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</si>
  <si>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</si>
  <si>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</si>
  <si>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</si>
  <si>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</si>
  <si>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</si>
  <si>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</si>
  <si>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</si>
  <si>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</si>
  <si>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</si>
  <si>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</si>
  <si>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</si>
  <si>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</si>
  <si>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</si>
  <si>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</si>
  <si>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</si>
  <si>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</si>
  <si>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</si>
  <si>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</si>
  <si>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</si>
  <si>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</si>
  <si>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</si>
  <si>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</si>
  <si>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</si>
  <si>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</si>
  <si>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</si>
  <si>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</si>
  <si>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</si>
  <si>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</si>
  <si>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</si>
  <si>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</si>
  <si>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</si>
  <si>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</si>
  <si>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</si>
  <si>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</si>
  <si>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</si>
  <si>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</si>
  <si>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</si>
  <si>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</si>
  <si>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</si>
  <si>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</si>
  <si>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</si>
  <si>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</si>
  <si>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</si>
  <si>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</si>
  <si>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</si>
  <si>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</si>
  <si>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</si>
  <si>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</si>
  <si>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</si>
  <si>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</si>
  <si>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</si>
  <si>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</si>
  <si>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</si>
  <si>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</si>
  <si>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</si>
  <si>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</si>
  <si>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</si>
  <si>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</si>
  <si>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</si>
  <si>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</si>
  <si>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</si>
  <si>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</si>
  <si>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</si>
  <si>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</si>
  <si>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</si>
  <si>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</si>
  <si>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</si>
  <si>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</si>
  <si>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</si>
  <si>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</si>
  <si>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</si>
  <si>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</si>
  <si>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</si>
  <si>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</si>
  <si>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</si>
  <si>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</si>
  <si>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</si>
  <si>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</si>
  <si>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</si>
  <si>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</si>
  <si>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</si>
  <si>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</si>
  <si>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</si>
  <si>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</si>
  <si>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</si>
  <si>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</si>
  <si>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</si>
  <si>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</si>
  <si>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</si>
  <si>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</si>
  <si>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</si>
  <si>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</si>
  <si>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</si>
  <si>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</si>
  <si>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</si>
  <si>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</si>
  <si>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</si>
  <si>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</si>
  <si>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</si>
  <si>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</si>
  <si>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</si>
  <si>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</si>
  <si>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</si>
  <si>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</si>
  <si>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</si>
  <si>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</si>
  <si>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</si>
  <si>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</si>
  <si>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</si>
  <si>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</si>
  <si>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</si>
  <si>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</si>
  <si>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</si>
  <si>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</si>
  <si>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</si>
  <si>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</si>
  <si>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</si>
  <si>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</si>
  <si>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</si>
  <si>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</si>
  <si>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</si>
  <si>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</si>
  <si>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</si>
  <si>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</si>
  <si>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</si>
  <si>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</si>
  <si>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</si>
  <si>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</si>
  <si>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</si>
  <si>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</si>
  <si>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</si>
  <si>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</si>
  <si>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</si>
  <si>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</si>
  <si>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</si>
  <si>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</si>
  <si>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</si>
  <si>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</si>
  <si>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</si>
  <si>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</si>
  <si>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</si>
  <si>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</si>
  <si>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</si>
  <si>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</si>
  <si>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</si>
  <si>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</si>
  <si>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</si>
  <si>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</si>
  <si>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</si>
  <si>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</si>
  <si>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</si>
  <si>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</si>
  <si>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</si>
  <si>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</si>
  <si>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</si>
  <si>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</si>
  <si>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</si>
  <si>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</si>
  <si>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</si>
  <si>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</si>
  <si>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</si>
  <si>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</si>
  <si>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</si>
  <si>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</si>
  <si>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</si>
  <si>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</si>
  <si>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</si>
  <si>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</si>
  <si>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</si>
  <si>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</si>
  <si>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</si>
  <si>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</si>
  <si>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</si>
  <si>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</si>
  <si>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</si>
  <si>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</si>
  <si>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</si>
  <si>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</si>
  <si>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</si>
  <si>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</si>
  <si>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</si>
  <si>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</si>
  <si>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</si>
  <si>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</si>
  <si>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</si>
  <si>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</si>
  <si>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</si>
  <si>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</si>
  <si>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</si>
  <si>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</si>
  <si>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</si>
  <si>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</si>
  <si>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</si>
  <si>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</si>
  <si>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</si>
  <si>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</si>
  <si>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</si>
  <si>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</si>
  <si>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</si>
  <si>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</si>
  <si>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</si>
  <si>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</si>
  <si>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</si>
  <si>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</si>
  <si>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</si>
  <si>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</si>
  <si>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</si>
  <si>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</si>
  <si>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</si>
  <si>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</si>
  <si>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</si>
  <si>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</si>
  <si>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</si>
  <si>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</si>
  <si>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</si>
  <si>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</si>
  <si>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</si>
  <si>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</si>
  <si>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</si>
  <si>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</si>
  <si>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</si>
  <si>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</si>
  <si>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</si>
  <si>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</si>
  <si>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</si>
  <si>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</si>
  <si>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</si>
  <si>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</si>
  <si>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</si>
  <si>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</si>
  <si>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</si>
  <si>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</si>
  <si>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</si>
  <si>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</si>
  <si>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</si>
  <si>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</si>
  <si>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</si>
  <si>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</si>
  <si>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</si>
  <si>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</si>
  <si>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</si>
  <si>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</si>
  <si>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</si>
  <si>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</si>
  <si>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</si>
  <si>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</si>
  <si>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</si>
  <si>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</si>
  <si>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</si>
  <si>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</si>
  <si>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</si>
  <si>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</si>
  <si>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</si>
  <si>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</si>
  <si>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</si>
  <si>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</si>
  <si>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</si>
  <si>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</si>
  <si>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</si>
  <si>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</si>
  <si>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</si>
  <si>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</si>
  <si>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</si>
  <si>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</si>
  <si>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</si>
  <si>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</si>
  <si>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</si>
  <si>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</si>
  <si>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</si>
  <si>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</si>
  <si>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</si>
  <si>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</si>
  <si>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</si>
  <si>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</si>
  <si>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</si>
  <si>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</si>
  <si>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</si>
  <si>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</si>
  <si>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</si>
  <si>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</si>
  <si>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</si>
  <si>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</si>
  <si>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</si>
  <si>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</si>
  <si>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</si>
  <si>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</si>
  <si>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</si>
  <si>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</si>
  <si>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</si>
  <si>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</si>
  <si>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</si>
  <si>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</si>
  <si>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</si>
  <si>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</si>
  <si>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</si>
  <si>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</si>
  <si>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</si>
  <si>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</si>
  <si>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</si>
  <si>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</si>
  <si>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</si>
  <si>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</si>
  <si>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</si>
  <si>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</si>
  <si>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</si>
  <si>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</si>
  <si>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</si>
  <si>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</si>
  <si>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</si>
  <si>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</si>
  <si>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</si>
  <si>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</si>
  <si>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</si>
  <si>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</si>
  <si>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</si>
  <si>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</si>
  <si>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</si>
  <si>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</si>
  <si>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</si>
  <si>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</si>
  <si>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</si>
  <si>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</si>
  <si>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</si>
  <si>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</si>
  <si>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</si>
  <si>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</si>
  <si>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</si>
  <si>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</si>
  <si>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</si>
  <si>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</si>
  <si>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</si>
  <si>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</si>
  <si>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</si>
  <si>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</si>
  <si>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</si>
  <si>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</si>
  <si>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</si>
  <si>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</si>
  <si>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</si>
  <si>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</si>
  <si>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</si>
  <si>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</si>
  <si>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</si>
  <si>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</si>
  <si>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</si>
  <si>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</si>
  <si>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</si>
  <si>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</si>
  <si>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</si>
  <si>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</si>
  <si>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</si>
  <si>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</si>
  <si>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</si>
  <si>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</si>
  <si>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</si>
  <si>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</si>
  <si>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</si>
  <si>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</si>
  <si>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</si>
  <si>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</si>
  <si>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</si>
  <si>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</si>
  <si>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</si>
  <si>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</si>
  <si>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</si>
  <si>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</si>
  <si>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</si>
  <si>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</si>
  <si>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</si>
  <si>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</si>
  <si>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</si>
  <si>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</si>
  <si>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</si>
  <si>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</si>
  <si>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</si>
  <si>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</si>
  <si>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</si>
  <si>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</si>
  <si>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</si>
  <si>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</si>
  <si>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</si>
  <si>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</si>
  <si>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</si>
  <si>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</si>
  <si>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</si>
  <si>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</si>
  <si>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</si>
  <si>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</si>
  <si>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</si>
  <si>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</si>
  <si>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</si>
  <si>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</si>
  <si>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</si>
  <si>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</si>
  <si>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</si>
  <si>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</si>
  <si>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</si>
  <si>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</si>
  <si>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</si>
  <si>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</si>
  <si>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</si>
  <si>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</si>
  <si>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</si>
  <si>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</si>
  <si>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</si>
  <si>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</si>
  <si>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</si>
  <si>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</si>
  <si>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</si>
  <si>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</si>
  <si>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</si>
  <si>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</si>
  <si>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</si>
  <si>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</si>
  <si>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</si>
  <si>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</si>
  <si>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</si>
  <si>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</si>
  <si>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</si>
  <si>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</si>
  <si>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</si>
  <si>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</si>
  <si>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</si>
  <si>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</si>
  <si>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</si>
  <si>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</si>
  <si>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</si>
  <si>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</si>
  <si>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</si>
  <si>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</si>
  <si>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</si>
  <si>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</si>
  <si>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</si>
  <si>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</si>
  <si>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</si>
  <si>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</si>
  <si>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</si>
  <si>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</si>
  <si>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</si>
  <si>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</si>
  <si>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</si>
  <si>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</si>
  <si>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</si>
  <si>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</si>
  <si>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</si>
  <si>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</si>
  <si>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</si>
  <si>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</si>
  <si>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</si>
  <si>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</si>
  <si>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</si>
  <si>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</si>
  <si>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</si>
  <si>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</si>
  <si>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</si>
  <si>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</si>
  <si>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</si>
  <si>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</si>
  <si>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</si>
  <si>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</si>
  <si>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</si>
  <si>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</si>
  <si>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</si>
  <si>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</si>
  <si>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</si>
  <si>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</si>
  <si>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</si>
  <si>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</si>
  <si>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</si>
  <si>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</si>
  <si>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</si>
  <si>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</si>
  <si>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</si>
  <si>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</si>
  <si>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</si>
  <si>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</si>
  <si>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</si>
  <si>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</si>
  <si>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</si>
  <si>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</si>
  <si>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</si>
  <si>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</si>
  <si>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</si>
  <si>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</si>
  <si>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</si>
  <si>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</si>
  <si>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</si>
  <si>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</si>
  <si>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</si>
  <si>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</si>
  <si>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</si>
  <si>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</si>
  <si>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</si>
  <si>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</si>
  <si>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</si>
  <si>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</si>
  <si>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</si>
  <si>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</si>
  <si>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</si>
  <si>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</si>
  <si>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</si>
  <si>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</si>
  <si>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</si>
  <si>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</si>
  <si>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</si>
  <si>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</si>
  <si>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</si>
  <si>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</si>
  <si>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</si>
  <si>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</si>
  <si>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</si>
  <si>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</si>
  <si>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</si>
  <si>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</si>
  <si>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</si>
  <si>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</si>
  <si>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</si>
  <si>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</si>
  <si>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</si>
  <si>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</si>
  <si>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</si>
  <si>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</si>
  <si>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</si>
  <si>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</si>
  <si>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</si>
  <si>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</si>
  <si>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</si>
  <si>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</si>
  <si>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</si>
  <si>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</si>
  <si>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</si>
  <si>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</si>
  <si>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</si>
  <si>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</si>
  <si>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</si>
  <si>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</si>
  <si>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</si>
  <si>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</si>
  <si>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</si>
  <si>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</si>
  <si>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</si>
  <si>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</si>
  <si>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</si>
  <si>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</si>
  <si>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</si>
  <si>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</si>
  <si>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</si>
  <si>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</si>
  <si>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</si>
  <si>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</si>
  <si>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</si>
  <si>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</si>
  <si>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</si>
  <si>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</si>
  <si>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</si>
  <si>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</si>
  <si>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</si>
  <si>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</si>
  <si>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</si>
  <si>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</si>
  <si>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</si>
  <si>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</si>
  <si>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</si>
  <si>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</si>
  <si>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</si>
  <si>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</si>
  <si>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</si>
  <si>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</si>
  <si>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</si>
  <si>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</si>
  <si>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</si>
  <si>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</si>
  <si>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</si>
  <si>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</si>
  <si>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</si>
  <si>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</si>
  <si>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</si>
  <si>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</si>
  <si>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</si>
  <si>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</si>
  <si>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</si>
  <si>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</si>
  <si>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</si>
  <si>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</si>
  <si>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</si>
  <si>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</si>
  <si>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</si>
  <si>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</si>
  <si>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</si>
  <si>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</si>
  <si>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</si>
  <si>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</si>
  <si>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</si>
  <si>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</si>
  <si>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</si>
  <si>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</si>
  <si>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</si>
  <si>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</si>
  <si>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</si>
  <si>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</si>
  <si>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</si>
  <si>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</si>
  <si>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</si>
  <si>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</si>
  <si>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</si>
  <si>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</si>
  <si>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</si>
  <si>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</si>
  <si>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</si>
  <si>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</si>
  <si>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</si>
  <si>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</si>
  <si>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</si>
  <si>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</si>
  <si>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</si>
  <si>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</si>
  <si>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</si>
  <si>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</si>
  <si>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</si>
  <si>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</si>
  <si>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</si>
  <si>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</si>
  <si>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</si>
  <si>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</si>
  <si>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</si>
  <si>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</si>
  <si>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</si>
  <si>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</si>
  <si>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</si>
  <si>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</si>
  <si>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</si>
  <si>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</si>
  <si>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</si>
  <si>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</si>
  <si>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</si>
  <si>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</si>
  <si>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</si>
  <si>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</si>
  <si>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</si>
  <si>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</si>
  <si>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</si>
  <si>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</si>
  <si>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</si>
  <si>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</si>
  <si>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</si>
  <si>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</si>
  <si>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</si>
  <si>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</si>
  <si>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</si>
  <si>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</si>
  <si>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</si>
  <si>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</si>
  <si>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</si>
  <si>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</si>
  <si>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</si>
  <si>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</si>
  <si>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</si>
  <si>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</si>
  <si>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</si>
  <si>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</si>
  <si>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</si>
  <si>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</si>
  <si>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</si>
  <si>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</si>
  <si>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</si>
  <si>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</si>
  <si>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</si>
  <si>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</si>
  <si>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</si>
  <si>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</si>
  <si>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</si>
  <si>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</si>
  <si>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</si>
  <si>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</si>
  <si>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</si>
  <si>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</si>
  <si>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</si>
  <si>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</si>
  <si>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</si>
  <si>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</si>
  <si>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</si>
  <si>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</si>
  <si>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</si>
  <si>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</si>
  <si>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</si>
  <si>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</si>
  <si>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</si>
  <si>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</si>
  <si>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</si>
  <si>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</si>
  <si>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</si>
  <si>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</si>
  <si>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</si>
  <si>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</si>
  <si>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</si>
  <si>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</si>
  <si>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</si>
  <si>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</si>
  <si>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</si>
  <si>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</si>
  <si>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</si>
  <si>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</si>
  <si>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</si>
  <si>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</si>
  <si>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</si>
  <si>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</si>
  <si>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</si>
  <si>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</si>
  <si>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</si>
  <si>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</si>
  <si>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</si>
  <si>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</si>
  <si>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</si>
  <si>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</si>
  <si>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</si>
  <si>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</si>
  <si>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</si>
  <si>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</si>
  <si>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</si>
  <si>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</si>
  <si>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</si>
  <si>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</si>
  <si>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</si>
  <si>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</si>
  <si>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</si>
  <si>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</si>
  <si>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</si>
  <si>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</si>
  <si>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</si>
  <si>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</si>
  <si>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</si>
  <si>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</si>
  <si>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</si>
  <si>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</si>
  <si>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</si>
  <si>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</si>
  <si>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</si>
  <si>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</si>
  <si>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</si>
  <si>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</si>
  <si>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</si>
  <si>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</si>
  <si>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</si>
  <si>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</si>
  <si>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</si>
  <si>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</si>
  <si>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</si>
  <si>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</si>
  <si>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</si>
  <si>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</si>
  <si>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</si>
  <si>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</si>
  <si>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</si>
  <si>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</si>
  <si>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</si>
  <si>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</si>
  <si>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</si>
  <si>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</si>
  <si>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</si>
  <si>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</si>
  <si>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</si>
  <si>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</si>
  <si>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</si>
  <si>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</si>
  <si>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</si>
  <si>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</si>
  <si>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</si>
  <si>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</si>
  <si>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</si>
  <si>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</si>
  <si>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</si>
  <si>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</si>
  <si>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</si>
  <si>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</si>
  <si>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</si>
  <si>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</si>
  <si>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</si>
  <si>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</si>
  <si>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</si>
  <si>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</si>
  <si>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</si>
  <si>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</si>
  <si>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</si>
  <si>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</si>
  <si>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</si>
  <si>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</si>
  <si>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</si>
  <si>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</si>
  <si>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</si>
  <si>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</si>
  <si>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</si>
  <si>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</si>
  <si>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</si>
  <si>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</si>
  <si>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</si>
  <si>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</si>
  <si>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</si>
  <si>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</si>
  <si>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</si>
  <si>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</si>
  <si>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</si>
  <si>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</si>
  <si>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</si>
  <si>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</si>
  <si>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</si>
  <si>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</si>
  <si>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</si>
  <si>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</si>
  <si>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</si>
  <si>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</si>
  <si>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</si>
  <si>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</si>
  <si>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</si>
  <si>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</si>
  <si>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</si>
  <si>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</si>
  <si>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</si>
  <si>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</si>
  <si>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</si>
  <si>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</si>
  <si>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</si>
  <si>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</si>
  <si>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</si>
  <si>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</si>
  <si>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</si>
  <si>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</si>
  <si>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</si>
  <si>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</si>
  <si>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</si>
  <si>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</si>
  <si>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</si>
  <si>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</si>
  <si>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</si>
  <si>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</si>
  <si>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</si>
  <si>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</si>
  <si>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</si>
  <si>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</si>
  <si>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</si>
  <si>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</si>
  <si>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</si>
  <si>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</si>
  <si>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</si>
  <si>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</si>
  <si>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</si>
  <si>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</si>
  <si>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</si>
  <si>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</si>
  <si>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</si>
  <si>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</si>
  <si>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</si>
  <si>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</si>
  <si>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</si>
  <si>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</si>
  <si>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</si>
  <si>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</si>
  <si>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</si>
  <si>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</si>
  <si>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</si>
  <si>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</si>
  <si>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</si>
  <si>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</si>
  <si>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</si>
  <si>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</si>
  <si>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</si>
  <si>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</si>
  <si>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</si>
  <si>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</si>
  <si>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</si>
  <si>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</si>
  <si>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</si>
  <si>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</si>
  <si>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</si>
  <si>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</si>
  <si>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</si>
  <si>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</si>
  <si>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</si>
  <si>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</si>
  <si>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</si>
  <si>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</si>
  <si>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</si>
  <si>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</si>
  <si>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</si>
  <si>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</si>
  <si>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</si>
  <si>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</si>
  <si>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</si>
  <si>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</si>
  <si>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</si>
  <si>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</si>
  <si>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</si>
  <si>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</si>
  <si>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</si>
  <si>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</si>
  <si>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</si>
  <si>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</si>
  <si>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</si>
  <si>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</si>
  <si>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</si>
  <si>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</si>
  <si>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</si>
  <si>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</si>
  <si>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</si>
  <si>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</si>
  <si>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</si>
  <si>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</si>
  <si>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</si>
  <si>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</si>
  <si>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</si>
  <si>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</si>
  <si>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</si>
  <si>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</si>
  <si>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</si>
  <si>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</si>
  <si>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</si>
  <si>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</si>
  <si>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</si>
  <si>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</si>
  <si>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</si>
  <si>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</si>
  <si>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</si>
  <si>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</si>
  <si>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</si>
  <si>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</si>
  <si>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</si>
  <si>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</si>
  <si>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</si>
  <si>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</si>
  <si>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</si>
  <si>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</si>
  <si>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</si>
  <si>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</si>
  <si>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</si>
  <si>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</si>
  <si>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</si>
  <si>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</si>
  <si>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</si>
  <si>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</si>
  <si>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</si>
  <si>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</si>
  <si>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</si>
  <si>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</si>
  <si>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</si>
  <si>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</si>
  <si>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</si>
  <si>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</si>
  <si>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</si>
  <si>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</si>
  <si>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</si>
  <si>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</si>
  <si>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</si>
  <si>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</si>
  <si>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</si>
  <si>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</si>
  <si>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</si>
  <si>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</si>
  <si>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</si>
  <si>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</si>
  <si>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</si>
  <si>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</si>
  <si>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</si>
  <si>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</si>
  <si>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</si>
  <si>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</si>
  <si>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</si>
  <si>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</si>
  <si>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</si>
  <si>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</si>
  <si>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</si>
  <si>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</si>
  <si>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</si>
  <si>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</si>
  <si>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</si>
  <si>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</si>
  <si>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</si>
  <si>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</si>
  <si>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</si>
  <si>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</si>
  <si>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</si>
  <si>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</si>
  <si>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</si>
  <si>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</si>
  <si>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</si>
  <si>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</si>
  <si>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</si>
  <si>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</si>
  <si>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</si>
  <si>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</si>
  <si>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</si>
  <si>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</si>
  <si>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</si>
  <si>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</si>
  <si>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</si>
  <si>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</si>
  <si>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</si>
  <si>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</si>
  <si>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</si>
  <si>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</si>
  <si>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</si>
  <si>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</si>
  <si>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</si>
  <si>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</si>
  <si>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</si>
  <si>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</si>
  <si>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</si>
  <si>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</si>
  <si>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</si>
  <si>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</si>
  <si>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</si>
  <si>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</si>
  <si>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</si>
  <si>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</si>
  <si>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</si>
  <si>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</si>
  <si>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</si>
  <si>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</si>
  <si>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</si>
  <si>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</si>
  <si>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</si>
  <si>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</si>
  <si>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</si>
  <si>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</si>
  <si>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</si>
  <si>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</si>
  <si>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</si>
  <si>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</si>
  <si>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</si>
  <si>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</si>
  <si>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</si>
  <si>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</si>
  <si>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</si>
  <si>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</si>
  <si>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</si>
  <si>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</si>
  <si>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</si>
  <si>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</si>
  <si>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</si>
  <si>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</si>
  <si>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</si>
  <si>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</si>
  <si>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</si>
  <si>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</si>
  <si>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</si>
  <si>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</si>
  <si>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</si>
  <si>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</si>
  <si>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</si>
  <si>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</si>
  <si>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</si>
  <si>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</si>
  <si>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</si>
  <si>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</si>
  <si>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</si>
  <si>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</si>
  <si>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</si>
  <si>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</si>
  <si>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</si>
  <si>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</si>
  <si>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</si>
  <si>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</si>
  <si>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</si>
  <si>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</si>
  <si>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</si>
  <si>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</si>
  <si>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</si>
  <si>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</si>
  <si>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</si>
  <si>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</si>
  <si>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</si>
  <si>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</si>
  <si>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</si>
  <si>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</si>
  <si>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</si>
  <si>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</si>
  <si>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</si>
  <si>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</si>
  <si>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</si>
  <si>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</si>
  <si>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</si>
  <si>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</si>
  <si>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</si>
  <si>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</si>
  <si>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</si>
  <si>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</si>
  <si>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</si>
  <si>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</si>
  <si>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</si>
  <si>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</si>
  <si>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</si>
  <si>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</si>
  <si>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</si>
  <si>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</si>
  <si>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</si>
  <si>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</si>
  <si>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</si>
  <si>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</si>
  <si>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</si>
  <si>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</si>
  <si>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</si>
  <si>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</si>
  <si>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</si>
  <si>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</si>
  <si>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</si>
  <si>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</si>
  <si>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</si>
  <si>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</si>
  <si>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</si>
  <si>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</si>
  <si>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</si>
  <si>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</si>
  <si>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</si>
  <si>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</si>
  <si>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</si>
  <si>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</si>
  <si>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</si>
  <si>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</si>
  <si>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</si>
  <si>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</si>
  <si>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</si>
  <si>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</si>
  <si>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</si>
  <si>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</si>
  <si>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</si>
  <si>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</si>
  <si>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</si>
  <si>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</si>
  <si>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</si>
  <si>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</si>
  <si>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</si>
  <si>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</si>
  <si>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</si>
  <si>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</si>
  <si>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</si>
  <si>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</si>
  <si>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</si>
  <si>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</si>
  <si>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</si>
  <si>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</si>
  <si>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</si>
  <si>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</si>
  <si>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</si>
  <si>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</si>
  <si>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</si>
  <si>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</si>
  <si>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</si>
  <si>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</si>
  <si>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</si>
  <si>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</si>
  <si>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</si>
  <si>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</si>
  <si>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</si>
  <si>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</si>
  <si>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</si>
  <si>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</si>
  <si>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</si>
  <si>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</si>
  <si>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</si>
  <si>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</si>
  <si>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</si>
  <si>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</si>
  <si>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</si>
  <si>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</si>
  <si>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</si>
  <si>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</si>
  <si>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</si>
  <si>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</si>
  <si>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</si>
  <si>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</si>
  <si>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</si>
  <si>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</si>
  <si>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</si>
  <si>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</si>
  <si>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</si>
  <si>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</si>
  <si>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</si>
  <si>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</si>
  <si>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</si>
  <si>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</si>
  <si>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</si>
  <si>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</si>
  <si>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</si>
  <si>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</si>
  <si>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</si>
  <si>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</si>
  <si>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</si>
  <si>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</si>
  <si>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</si>
  <si>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</si>
  <si>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</si>
  <si>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</si>
  <si>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</si>
  <si>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</si>
  <si>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</si>
  <si>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</si>
  <si>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</si>
  <si>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</si>
  <si>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</si>
  <si>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</si>
  <si>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</si>
  <si>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</si>
  <si>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</si>
  <si>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</si>
  <si>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</si>
  <si>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</si>
  <si>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</si>
  <si>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</si>
  <si>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</si>
  <si>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</si>
  <si>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</si>
  <si>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</si>
  <si>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</si>
  <si>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</si>
  <si>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</si>
  <si>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</si>
  <si>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</si>
  <si>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</si>
  <si>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</si>
  <si>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</si>
  <si>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</si>
  <si>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</si>
  <si>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</si>
  <si>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</si>
  <si>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</si>
  <si>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</si>
  <si>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</si>
  <si>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</si>
  <si>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</si>
  <si>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</si>
  <si>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</si>
  <si>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</si>
  <si>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</si>
  <si>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</si>
  <si>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</si>
  <si>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</si>
  <si>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</si>
  <si>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</si>
  <si>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</si>
  <si>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</si>
  <si>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</si>
  <si>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</si>
  <si>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</si>
  <si>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</si>
  <si>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</si>
  <si>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</si>
  <si>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</si>
  <si>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</si>
  <si>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</si>
  <si>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</si>
  <si>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</si>
  <si>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</si>
  <si>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</si>
  <si>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</si>
  <si>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</si>
  <si>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</si>
  <si>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</si>
  <si>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</si>
  <si>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</si>
  <si>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</si>
  <si>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</si>
  <si>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</si>
  <si>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</si>
  <si>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</si>
  <si>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</si>
  <si>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</si>
  <si>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</si>
  <si>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</si>
  <si>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</si>
  <si>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</si>
  <si>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</si>
  <si>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</si>
  <si>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</si>
  <si>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</si>
  <si>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</si>
  <si>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</si>
  <si>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</si>
  <si>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</si>
  <si>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</si>
  <si>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</si>
  <si>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</si>
  <si>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</si>
  <si>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</si>
  <si>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</si>
  <si>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</si>
  <si>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</si>
  <si>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</si>
  <si>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</si>
  <si>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</si>
  <si>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</si>
  <si>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</si>
  <si>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</si>
  <si>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</si>
  <si>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</si>
  <si>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</si>
  <si>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</si>
  <si>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</si>
  <si>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</si>
  <si>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</si>
  <si>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</si>
  <si>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</si>
  <si>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</si>
  <si>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</si>
  <si>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</si>
  <si>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</si>
  <si>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</si>
  <si>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</si>
  <si>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</si>
  <si>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</si>
  <si>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</si>
  <si>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</si>
  <si>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</si>
  <si>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</si>
  <si>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</si>
  <si>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</si>
  <si>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</si>
  <si>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</si>
  <si>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</si>
  <si>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</si>
  <si>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</si>
  <si>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</si>
  <si>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</si>
  <si>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</si>
  <si>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</si>
  <si>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</si>
  <si>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</si>
  <si>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</si>
  <si>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</si>
  <si>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</si>
  <si>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</si>
  <si>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</si>
  <si>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</si>
  <si>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</si>
  <si>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</si>
  <si>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</si>
  <si>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</si>
  <si>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</si>
  <si>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</si>
  <si>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</si>
  <si>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</si>
  <si>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</si>
  <si>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</si>
  <si>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</si>
  <si>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</si>
  <si>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</si>
  <si>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</si>
  <si>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</si>
  <si>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</si>
  <si>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</si>
  <si>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</si>
  <si>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</si>
  <si>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</si>
  <si>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</si>
  <si>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</si>
  <si>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</si>
  <si>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</si>
  <si>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</si>
  <si>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</si>
  <si>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</si>
  <si>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</si>
  <si>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</si>
  <si>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</si>
  <si>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</si>
  <si>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</si>
  <si>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</si>
  <si>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</si>
  <si>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</si>
  <si>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</si>
  <si>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</si>
  <si>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</si>
  <si>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</si>
  <si>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</si>
  <si>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</si>
  <si>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</si>
  <si>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</si>
  <si>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</si>
  <si>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</si>
  <si>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</si>
  <si>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</si>
  <si>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</si>
  <si>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</si>
  <si>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</si>
  <si>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</si>
  <si>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</si>
  <si>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</si>
  <si>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</si>
  <si>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</si>
  <si>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</si>
  <si>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</si>
  <si>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</si>
  <si>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</si>
  <si>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</si>
  <si>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</si>
  <si>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</si>
  <si>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</si>
  <si>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</si>
  <si>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</si>
  <si>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</si>
  <si>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</si>
  <si>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</si>
  <si>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</si>
  <si>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</si>
  <si>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</si>
  <si>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</si>
  <si>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</si>
  <si>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</si>
  <si>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</si>
  <si>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</si>
  <si>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</si>
  <si>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</si>
  <si>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</si>
  <si>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</si>
  <si>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</si>
  <si>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</si>
  <si>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</si>
  <si>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</si>
  <si>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</si>
  <si>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</si>
  <si>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</si>
  <si>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</si>
  <si>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</si>
  <si>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</si>
  <si>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</si>
  <si>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</si>
  <si>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</si>
  <si>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</si>
  <si>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</si>
  <si>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</si>
  <si>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</si>
  <si>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</si>
  <si>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</si>
  <si>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</si>
  <si>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</si>
  <si>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</si>
  <si>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</si>
  <si>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</si>
  <si>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</si>
  <si>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</si>
  <si>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</si>
  <si>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</si>
  <si>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</si>
  <si>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</si>
  <si>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</si>
  <si>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</si>
  <si>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</si>
  <si>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</si>
  <si>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</si>
  <si>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</si>
  <si>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</si>
  <si>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</si>
  <si>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</si>
  <si>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</si>
  <si>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</si>
  <si>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</si>
  <si>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</si>
  <si>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</si>
  <si>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</si>
  <si>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</si>
  <si>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</si>
  <si>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</si>
  <si>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</si>
  <si>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</si>
  <si>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</si>
  <si>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</si>
  <si>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</si>
  <si>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</si>
  <si>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</si>
  <si>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</si>
  <si>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</si>
  <si>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</si>
  <si>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</si>
  <si>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</si>
  <si>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</si>
  <si>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</si>
  <si>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</si>
  <si>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</si>
  <si>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</si>
  <si>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</si>
  <si>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</si>
  <si>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</si>
  <si>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</si>
  <si>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</si>
  <si>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</si>
  <si>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</si>
  <si>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</si>
  <si>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</si>
  <si>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</si>
  <si>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</si>
  <si>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</si>
  <si>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</si>
  <si>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</si>
  <si>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</si>
  <si>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</si>
  <si>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</si>
  <si>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</si>
  <si>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</si>
  <si>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</si>
  <si>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</si>
  <si>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</si>
  <si>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</si>
  <si>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</si>
  <si>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</si>
  <si>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</si>
  <si>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</si>
  <si>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</si>
  <si>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</si>
  <si>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</si>
  <si>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</si>
  <si>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</si>
  <si>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</si>
  <si>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</si>
  <si>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</si>
  <si>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</si>
  <si>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</si>
  <si>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</si>
  <si>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</si>
  <si>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</si>
  <si>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</si>
  <si>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</si>
  <si>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</si>
  <si>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</si>
  <si>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</si>
  <si>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</si>
  <si>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</si>
  <si>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</si>
  <si>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</si>
  <si>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</si>
  <si>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</si>
  <si>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</si>
  <si>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</si>
  <si>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</si>
  <si>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</si>
  <si>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</si>
  <si>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</si>
  <si>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</si>
  <si>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</si>
  <si>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</si>
  <si>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</si>
  <si>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</si>
  <si>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</si>
  <si>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</si>
  <si>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</si>
  <si>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</si>
  <si>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</si>
  <si>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</si>
  <si>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</si>
  <si>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</si>
  <si>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</si>
  <si>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</si>
  <si>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</si>
  <si>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</si>
  <si>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</si>
  <si>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</si>
  <si>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</si>
  <si>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</si>
  <si>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</si>
  <si>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</si>
  <si>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</si>
  <si>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</si>
  <si>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</si>
  <si>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</si>
  <si>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</si>
  <si>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</si>
  <si>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</si>
  <si>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</si>
  <si>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</si>
  <si>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</si>
  <si>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</si>
  <si>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</si>
  <si>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</si>
  <si>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</si>
  <si>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</si>
  <si>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</si>
  <si>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</si>
  <si>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</si>
  <si>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</si>
  <si>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</si>
  <si>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</si>
  <si>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</si>
  <si>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</si>
  <si>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</si>
  <si>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</si>
  <si>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</si>
  <si>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</si>
  <si>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</si>
  <si>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</si>
  <si>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</si>
  <si>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</si>
  <si>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</si>
  <si>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</si>
  <si>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</si>
  <si>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</si>
  <si>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</si>
  <si>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</si>
  <si>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</si>
  <si>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</si>
  <si>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</si>
  <si>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</si>
  <si>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</si>
  <si>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</si>
  <si>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</si>
  <si>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</si>
  <si>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</si>
  <si>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</si>
  <si>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</si>
  <si>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</si>
  <si>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</si>
  <si>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</si>
  <si>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</si>
  <si>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</si>
  <si>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</si>
  <si>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</si>
  <si>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</si>
  <si>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</si>
  <si>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</si>
  <si>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</si>
  <si>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</si>
  <si>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</si>
  <si>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</si>
  <si>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</si>
  <si>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</si>
  <si>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</si>
  <si>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</si>
  <si>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</si>
  <si>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</si>
  <si>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</si>
  <si>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</si>
  <si>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</si>
  <si>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</si>
  <si>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</si>
  <si>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</si>
  <si>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</si>
  <si>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</si>
  <si>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</si>
  <si>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</si>
  <si>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</si>
  <si>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</si>
  <si>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</si>
  <si>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</si>
  <si>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</si>
  <si>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</si>
  <si>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</si>
  <si>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</si>
  <si>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</si>
  <si>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</si>
  <si>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</si>
  <si>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</si>
  <si>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</si>
  <si>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</si>
  <si>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</si>
  <si>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</si>
  <si>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</si>
  <si>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</si>
  <si>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</si>
  <si>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</si>
  <si>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</si>
  <si>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</si>
  <si>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</si>
  <si>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</si>
  <si>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</si>
  <si>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</si>
  <si>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</si>
  <si>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</si>
  <si>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</si>
  <si>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</si>
  <si>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</si>
  <si>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</si>
  <si>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</si>
  <si>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</si>
  <si>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</si>
  <si>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</si>
  <si>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</si>
  <si>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</si>
  <si>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</si>
  <si>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</si>
  <si>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</si>
  <si>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</si>
  <si>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</si>
  <si>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</si>
  <si>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</si>
  <si>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</si>
  <si>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</si>
  <si>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</si>
  <si>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</si>
  <si>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</si>
  <si>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</si>
  <si>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</si>
  <si>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</si>
  <si>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</si>
  <si>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</si>
  <si>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</si>
  <si>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</si>
  <si>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</si>
  <si>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</si>
  <si>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</si>
  <si>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</si>
  <si>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</si>
  <si>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</si>
  <si>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</si>
  <si>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</si>
  <si>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</si>
  <si>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</si>
  <si>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</si>
  <si>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</si>
  <si>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</si>
  <si>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</si>
  <si>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</si>
  <si>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</si>
  <si>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</si>
  <si>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</si>
  <si>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</si>
  <si>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</si>
  <si>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</si>
  <si>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</si>
  <si>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</si>
  <si>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</si>
  <si>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</si>
  <si>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</si>
  <si>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</si>
  <si>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</si>
  <si>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</si>
  <si>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</si>
  <si>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</si>
  <si>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</si>
  <si>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</si>
  <si>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</si>
  <si>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</si>
  <si>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</si>
  <si>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</si>
  <si>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</si>
  <si>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</si>
  <si>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</si>
  <si>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</si>
  <si>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</si>
  <si>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</si>
  <si>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</si>
  <si>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</si>
  <si>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</si>
  <si>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</si>
  <si>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</si>
  <si>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</si>
  <si>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</si>
  <si>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</si>
  <si>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</si>
  <si>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</si>
  <si>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</si>
  <si>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</si>
  <si>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</si>
  <si>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</si>
  <si>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</si>
  <si>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</si>
  <si>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</si>
  <si>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</si>
  <si>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</si>
  <si>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</si>
  <si>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</si>
  <si>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</si>
  <si>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</si>
  <si>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</si>
  <si>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</si>
  <si>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</si>
  <si>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</si>
  <si>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</si>
  <si>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</si>
  <si>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</si>
  <si>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</si>
  <si>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</si>
  <si>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</si>
  <si>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</si>
  <si>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</si>
  <si>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</si>
  <si>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</si>
  <si>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</si>
  <si>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</si>
  <si>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</si>
  <si>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</si>
  <si>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</si>
  <si>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</si>
  <si>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</si>
  <si>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</si>
  <si>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</si>
  <si>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</si>
  <si>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</si>
  <si>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</si>
  <si>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</si>
  <si>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</si>
  <si>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</si>
  <si>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</si>
  <si>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</si>
  <si>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</si>
  <si>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</si>
  <si>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</si>
  <si>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</si>
  <si>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</si>
  <si>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</si>
  <si>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</si>
  <si>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</si>
  <si>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</si>
  <si>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</si>
  <si>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</si>
  <si>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</si>
  <si>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</si>
  <si>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</si>
  <si>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</si>
  <si>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</si>
  <si>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</si>
  <si>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</si>
  <si>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</si>
  <si>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</si>
  <si>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</si>
  <si>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</si>
  <si>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</si>
  <si>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</si>
  <si>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</si>
  <si>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</si>
  <si>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</si>
  <si>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</si>
  <si>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</si>
  <si>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</si>
  <si>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</si>
  <si>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</si>
  <si>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</si>
  <si>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</si>
  <si>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</si>
  <si>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</si>
  <si>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</si>
  <si>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</si>
  <si>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</si>
  <si>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</si>
  <si>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</si>
  <si>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</si>
  <si>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</si>
  <si>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</si>
  <si>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</si>
  <si>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</si>
  <si>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</si>
  <si>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</si>
  <si>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</si>
  <si>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</si>
  <si>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</si>
  <si>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</si>
  <si>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</si>
  <si>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</si>
  <si>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</si>
  <si>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</si>
  <si>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</si>
  <si>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</si>
  <si>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</si>
  <si>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</si>
  <si>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</si>
  <si>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</si>
  <si>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</si>
  <si>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</si>
  <si>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</si>
  <si>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</si>
  <si>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</si>
  <si>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</si>
  <si>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</si>
  <si>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</si>
  <si>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</si>
  <si>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</si>
  <si>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</si>
  <si>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</si>
  <si>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</si>
  <si>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</si>
  <si>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</si>
  <si>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</si>
  <si>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</si>
  <si>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</si>
  <si>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</si>
  <si>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</si>
  <si>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</si>
  <si>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</si>
  <si>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</si>
  <si>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</si>
  <si>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</si>
  <si>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</si>
  <si>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</si>
  <si>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</si>
  <si>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</si>
  <si>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</si>
  <si>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</si>
  <si>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</si>
  <si>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</si>
  <si>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</si>
  <si>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</si>
  <si>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</si>
  <si>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</si>
  <si>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</si>
  <si>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</si>
  <si>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</si>
  <si>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</si>
  <si>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</si>
  <si>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</si>
  <si>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</si>
  <si>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</si>
  <si>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</si>
  <si>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</si>
  <si>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</si>
  <si>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</si>
  <si>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</si>
  <si>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</si>
  <si>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</si>
  <si>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</si>
  <si>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</si>
  <si>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</si>
  <si>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</si>
  <si>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</si>
  <si>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</si>
  <si>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</si>
  <si>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</si>
  <si>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</si>
  <si>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</si>
  <si>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</si>
  <si>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</si>
  <si>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</si>
  <si>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</si>
  <si>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</si>
  <si>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</si>
  <si>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</si>
  <si>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</si>
  <si>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</si>
  <si>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</si>
  <si>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</si>
  <si>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</si>
  <si>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</si>
  <si>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</si>
  <si>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</si>
  <si>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</si>
  <si>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</si>
  <si>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</si>
  <si>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</si>
  <si>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</si>
  <si>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</si>
  <si>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</si>
  <si>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</si>
  <si>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</si>
  <si>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</si>
  <si>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</si>
  <si>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</si>
  <si>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</si>
  <si>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</si>
  <si>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</si>
  <si>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</si>
  <si>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</si>
  <si>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</si>
  <si>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</si>
  <si>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</si>
  <si>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</si>
  <si>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</si>
  <si>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</si>
  <si>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</si>
  <si>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</si>
  <si>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</si>
  <si>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</si>
  <si>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</si>
  <si>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</si>
  <si>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</si>
  <si>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</si>
  <si>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</si>
  <si>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</si>
  <si>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</si>
  <si>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</si>
  <si>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</si>
  <si>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</si>
  <si>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</si>
  <si>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</si>
  <si>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</si>
  <si>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</si>
  <si>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</si>
  <si>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</si>
  <si>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</si>
  <si>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</si>
  <si>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</si>
  <si>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</si>
  <si>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</si>
  <si>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</si>
  <si>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</si>
  <si>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</si>
  <si>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</si>
  <si>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</si>
  <si>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</si>
  <si>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</si>
  <si>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</si>
  <si>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</si>
  <si>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</si>
  <si>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</si>
  <si>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</si>
  <si>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</si>
  <si>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</si>
  <si>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</si>
  <si>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</si>
  <si>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</si>
  <si>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</si>
  <si>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</si>
  <si>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</si>
  <si>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</si>
  <si>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</si>
  <si>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</si>
  <si>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</si>
  <si>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</si>
  <si>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</si>
  <si>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</si>
  <si>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</si>
  <si>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</si>
  <si>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</si>
  <si>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</si>
  <si>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</si>
  <si>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</si>
  <si>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</si>
  <si>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</si>
  <si>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</si>
  <si>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</si>
  <si>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</si>
  <si>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</si>
  <si>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</si>
  <si>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</si>
  <si>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</si>
  <si>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</si>
  <si>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</si>
  <si>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</si>
  <si>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</si>
  <si>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</si>
  <si>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</si>
  <si>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</si>
  <si>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</si>
  <si>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</si>
  <si>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</si>
  <si>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</si>
  <si>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</si>
  <si>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</si>
  <si>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</si>
  <si>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</si>
  <si>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</si>
  <si>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</si>
  <si>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</si>
  <si>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</si>
  <si>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</si>
  <si>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</si>
  <si>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</si>
  <si>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</si>
  <si>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</si>
  <si>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</si>
  <si>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</si>
  <si>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</si>
  <si>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</si>
  <si>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</si>
  <si>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</si>
  <si>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</si>
  <si>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</si>
  <si>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</si>
  <si>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</si>
  <si>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</si>
  <si>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</si>
  <si>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</si>
  <si>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</si>
  <si>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</si>
  <si>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</si>
  <si>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</si>
  <si>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</si>
  <si>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</si>
  <si>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</si>
  <si>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</si>
  <si>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</si>
  <si>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</si>
  <si>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</si>
  <si>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</si>
  <si>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</si>
  <si>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</si>
  <si>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</si>
  <si>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</si>
  <si>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</si>
  <si>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</si>
  <si>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</si>
  <si>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</si>
  <si>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</si>
  <si>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</si>
  <si>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</si>
  <si>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</si>
  <si>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</si>
  <si>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</si>
  <si>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</si>
  <si>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</si>
  <si>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</si>
  <si>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</si>
  <si>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</si>
  <si>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</si>
  <si>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</si>
  <si>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</si>
  <si>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</si>
  <si>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</si>
  <si>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</si>
  <si>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</si>
  <si>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</si>
  <si>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</si>
  <si>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</si>
  <si>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</si>
  <si>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</si>
  <si>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</si>
  <si>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</si>
  <si>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</si>
  <si>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</si>
  <si>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</si>
  <si>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</si>
  <si>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</si>
  <si>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</si>
  <si>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</si>
  <si>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</si>
  <si>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</si>
  <si>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</si>
  <si>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</si>
  <si>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</si>
  <si>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</si>
  <si>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</si>
  <si>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</si>
  <si>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</si>
  <si>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</si>
  <si>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</si>
  <si>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</si>
  <si>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</si>
  <si>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</si>
  <si>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</si>
  <si>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</si>
  <si>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</si>
  <si>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</si>
  <si>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</si>
  <si>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</si>
  <si>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</si>
  <si>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</si>
  <si>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</si>
  <si>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</si>
  <si>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</si>
  <si>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</si>
  <si>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</si>
  <si>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</si>
  <si>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</si>
  <si>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</si>
  <si>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</si>
  <si>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</si>
  <si>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</si>
  <si>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</si>
  <si>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</si>
  <si>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</si>
  <si>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</si>
  <si>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</si>
  <si>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</si>
  <si>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</si>
  <si>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</si>
  <si>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</si>
  <si>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</si>
  <si>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</si>
  <si>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</si>
  <si>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</si>
  <si>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</si>
  <si>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</si>
  <si>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</si>
  <si>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</si>
  <si>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</si>
  <si>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</si>
  <si>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</si>
  <si>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</si>
  <si>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</si>
  <si>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</si>
  <si>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</si>
  <si>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</si>
  <si>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</si>
  <si>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</si>
  <si>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</si>
  <si>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</si>
  <si>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</si>
  <si>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</si>
  <si>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</si>
  <si>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</si>
  <si>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</si>
  <si>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</si>
  <si>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</si>
  <si>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</si>
  <si>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</si>
  <si>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</si>
  <si>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</si>
  <si>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</si>
  <si>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</si>
  <si>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</si>
  <si>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</si>
  <si>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</si>
  <si>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</si>
  <si>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</si>
  <si>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</si>
  <si>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</si>
  <si>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</si>
  <si>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</si>
  <si>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</si>
  <si>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</si>
  <si>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</si>
  <si>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</si>
  <si>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</si>
  <si>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</si>
  <si>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</si>
  <si>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</si>
  <si>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</si>
  <si>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</si>
  <si>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</si>
  <si>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</si>
  <si>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</si>
  <si>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</si>
  <si>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</si>
  <si>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</si>
  <si>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</si>
  <si>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</si>
  <si>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</si>
  <si>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</si>
  <si>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</si>
  <si>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</si>
  <si>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</si>
  <si>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</si>
  <si>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</si>
  <si>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</si>
  <si>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</si>
  <si>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</si>
  <si>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</si>
  <si>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</si>
  <si>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</si>
  <si>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</si>
  <si>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</si>
  <si>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</si>
  <si>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</si>
  <si>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</si>
  <si>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</si>
  <si>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</si>
  <si>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</si>
  <si>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</si>
  <si>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</si>
  <si>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</si>
  <si>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</si>
  <si>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</si>
  <si>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</si>
  <si>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</si>
  <si>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</si>
  <si>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</si>
  <si>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</si>
  <si>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</si>
  <si>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</si>
  <si>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</si>
  <si>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</si>
  <si>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</si>
  <si>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</si>
  <si>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</si>
  <si>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</si>
  <si>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</si>
  <si>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</si>
  <si>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</si>
  <si>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</si>
  <si>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</si>
  <si>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</si>
  <si>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</si>
  <si>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</si>
  <si>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</si>
  <si>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</si>
  <si>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</si>
  <si>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</si>
  <si>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</si>
  <si>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</si>
  <si>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</si>
  <si>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</si>
  <si>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</si>
  <si>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</si>
  <si>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</si>
  <si>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</si>
  <si>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</si>
  <si>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</si>
  <si>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</si>
  <si>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</si>
  <si>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</si>
  <si>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</si>
  <si>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</si>
  <si>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</si>
  <si>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</si>
  <si>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</si>
  <si>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</si>
  <si>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</si>
  <si>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</si>
  <si>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</si>
  <si>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</si>
  <si>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</si>
  <si>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</si>
  <si>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</si>
  <si>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</si>
  <si>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</si>
  <si>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</si>
  <si>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</si>
  <si>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</si>
  <si>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</si>
  <si>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</si>
  <si>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</si>
  <si>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</si>
  <si>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</si>
  <si>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</si>
  <si>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</si>
  <si>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</si>
  <si>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</si>
  <si>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</si>
  <si>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</si>
  <si>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</si>
  <si>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</si>
  <si>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</si>
  <si>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</si>
  <si>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</si>
  <si>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</si>
  <si>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</si>
  <si>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</si>
  <si>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</si>
  <si>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</si>
  <si>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</si>
  <si>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</si>
  <si>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</si>
  <si>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</si>
  <si>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</si>
  <si>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</si>
  <si>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</si>
  <si>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</si>
  <si>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</si>
  <si>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</si>
  <si>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</si>
  <si>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</si>
  <si>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</si>
  <si>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</si>
  <si>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</si>
  <si>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</si>
  <si>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</si>
  <si>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</si>
  <si>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</si>
  <si>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</si>
  <si>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</si>
  <si>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</si>
  <si>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</si>
  <si>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</si>
  <si>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</si>
  <si>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</si>
  <si>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</si>
  <si>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</si>
  <si>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</si>
  <si>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</si>
  <si>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</si>
  <si>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</si>
  <si>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</si>
  <si>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</si>
  <si>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</si>
  <si>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</si>
  <si>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</si>
  <si>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</si>
  <si>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</si>
  <si>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</si>
  <si>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</si>
  <si>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</si>
  <si>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</si>
  <si>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</si>
  <si>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</si>
  <si>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</si>
  <si>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</si>
  <si>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</si>
  <si>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</si>
  <si>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</si>
  <si>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</si>
  <si>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</si>
  <si>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</si>
  <si>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</si>
  <si>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</si>
  <si>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</si>
  <si>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</si>
  <si>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</si>
  <si>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</si>
  <si>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</si>
  <si>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</si>
  <si>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</si>
  <si>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</si>
  <si>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</si>
  <si>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</si>
  <si>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</si>
  <si>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</si>
  <si>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</si>
  <si>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</si>
  <si>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</si>
  <si>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</si>
  <si>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</si>
  <si>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</si>
  <si>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</si>
  <si>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</si>
  <si>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</si>
  <si>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</si>
  <si>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</si>
  <si>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</si>
  <si>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</si>
  <si>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</si>
  <si>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</si>
  <si>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</si>
  <si>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</si>
  <si>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</si>
  <si>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</si>
  <si>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</si>
  <si>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</si>
  <si>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</si>
  <si>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</si>
  <si>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</si>
  <si>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</si>
  <si>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</si>
  <si>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</si>
  <si>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</si>
  <si>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</si>
  <si>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</si>
  <si>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</si>
  <si>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</si>
  <si>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</si>
  <si>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</si>
  <si>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</si>
  <si>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</si>
  <si>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</si>
  <si>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</si>
  <si>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</si>
  <si>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</si>
  <si>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</si>
  <si>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</si>
  <si>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</si>
  <si>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</si>
  <si>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</si>
  <si>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</si>
  <si>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</si>
  <si>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</si>
  <si>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</si>
  <si>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</si>
  <si>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</si>
  <si>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</si>
  <si>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</si>
  <si>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</si>
  <si>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</si>
  <si>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</si>
  <si>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</si>
  <si>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</si>
  <si>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</si>
  <si>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</si>
  <si>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</si>
  <si>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</si>
  <si>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</si>
  <si>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</si>
  <si>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</si>
  <si>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</si>
  <si>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</si>
  <si>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</si>
  <si>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</si>
  <si>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</si>
  <si>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</si>
  <si>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</si>
  <si>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</si>
  <si>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</si>
  <si>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</si>
  <si>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</si>
  <si>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</si>
  <si>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</si>
  <si>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</si>
  <si>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</si>
  <si>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</si>
  <si>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</si>
  <si>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</si>
  <si>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</si>
  <si>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</si>
  <si>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</si>
  <si>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</si>
  <si>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</si>
  <si>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</si>
  <si>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</si>
  <si>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</si>
  <si>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</si>
  <si>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</si>
  <si>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</si>
  <si>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</si>
  <si>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</si>
  <si>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</si>
  <si>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</si>
  <si>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</si>
  <si>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</si>
  <si>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</si>
  <si>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</si>
  <si>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</si>
  <si>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</si>
  <si>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</si>
  <si>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</si>
  <si>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</si>
  <si>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</si>
  <si>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</si>
  <si>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</si>
  <si>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</si>
  <si>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</si>
  <si>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</si>
  <si>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</si>
  <si>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</si>
  <si>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</si>
  <si>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</si>
  <si>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</si>
  <si>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</si>
  <si>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</si>
  <si>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</si>
  <si>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</si>
  <si>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</si>
  <si>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</si>
  <si>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</si>
  <si>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</si>
  <si>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</si>
  <si>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</si>
  <si>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</si>
  <si>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</si>
  <si>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</si>
  <si>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</si>
  <si>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</si>
  <si>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</si>
  <si>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</si>
  <si>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</si>
  <si>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</si>
  <si>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</si>
  <si>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</si>
  <si>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</si>
  <si>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</si>
  <si>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</si>
  <si>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</si>
  <si>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</si>
  <si>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</si>
  <si>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</si>
  <si>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</si>
  <si>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</si>
  <si>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</si>
  <si>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</si>
  <si>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</si>
  <si>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</si>
  <si>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</si>
  <si>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</si>
  <si>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</si>
  <si>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</si>
  <si>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</si>
  <si>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</si>
  <si>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</si>
  <si>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</si>
  <si>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</si>
  <si>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</si>
  <si>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</si>
  <si>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</si>
  <si>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</si>
  <si>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</si>
  <si>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</si>
  <si>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</si>
  <si>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</si>
  <si>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</si>
  <si>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</si>
  <si>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</si>
  <si>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</si>
  <si>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</si>
  <si>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</si>
  <si>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</si>
  <si>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</si>
  <si>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</si>
  <si>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</si>
  <si>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</si>
  <si>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</si>
  <si>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</si>
  <si>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</si>
  <si>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</si>
  <si>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</si>
  <si>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</si>
  <si>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</si>
  <si>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</si>
  <si>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</si>
  <si>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</si>
  <si>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</si>
  <si>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</si>
  <si>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</si>
  <si>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</si>
  <si>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</si>
  <si>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</si>
  <si>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</si>
  <si>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</si>
  <si>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</si>
  <si>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</si>
  <si>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</si>
  <si>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</si>
  <si>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</si>
  <si>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</si>
  <si>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</si>
  <si>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</si>
  <si>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</si>
  <si>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</si>
  <si>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</si>
  <si>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</si>
  <si>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</si>
  <si>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</si>
  <si>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</si>
  <si>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</si>
  <si>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</si>
  <si>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</si>
  <si>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</si>
  <si>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</si>
  <si>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</si>
  <si>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</si>
  <si>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</si>
  <si>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</si>
  <si>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</si>
  <si>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</si>
  <si>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</si>
  <si>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</si>
  <si>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</si>
  <si>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</si>
  <si>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</si>
  <si>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</si>
  <si>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</si>
  <si>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</si>
  <si>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</si>
  <si>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</si>
  <si>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</si>
  <si>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</si>
  <si>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</si>
  <si>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</si>
  <si>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</si>
  <si>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</si>
  <si>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</si>
  <si>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</si>
  <si>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</si>
  <si>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</si>
  <si>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</si>
  <si>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</si>
  <si>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</si>
  <si>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</si>
  <si>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</si>
  <si>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</si>
  <si>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</si>
  <si>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</si>
  <si>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</si>
  <si>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</si>
  <si>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</si>
  <si>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</si>
  <si>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</si>
  <si>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</si>
  <si>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</si>
  <si>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</si>
  <si>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</si>
  <si>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</si>
  <si>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</si>
  <si>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</si>
  <si>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</si>
  <si>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</si>
  <si>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</si>
  <si>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</si>
  <si>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</si>
  <si>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</si>
  <si>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</si>
  <si>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</si>
  <si>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</si>
  <si>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</si>
  <si>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</si>
  <si>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</si>
  <si>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</si>
  <si>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</si>
  <si>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</si>
  <si>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</si>
  <si>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</si>
  <si>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</si>
  <si>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</si>
  <si>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</si>
  <si>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</si>
  <si>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</si>
  <si>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</si>
  <si>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</si>
  <si>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</si>
  <si>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</si>
  <si>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</si>
  <si>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</si>
  <si>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</si>
  <si>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</si>
  <si>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</si>
  <si>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</si>
  <si>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</si>
  <si>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</si>
  <si>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</si>
  <si>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</si>
  <si>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</si>
  <si>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</si>
  <si>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</si>
  <si>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</si>
  <si>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</si>
  <si>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</si>
  <si>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</si>
  <si>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</si>
  <si>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</si>
  <si>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</si>
  <si>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</si>
  <si>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</si>
  <si>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</si>
  <si>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</si>
  <si>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</si>
  <si>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</si>
  <si>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</si>
  <si>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</si>
  <si>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</si>
  <si>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</si>
  <si>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</si>
  <si>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</si>
  <si>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</si>
  <si>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</si>
  <si>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</si>
  <si>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</si>
  <si>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</si>
  <si>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</si>
  <si>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</si>
  <si>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</si>
  <si>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</si>
  <si>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</si>
  <si>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</si>
  <si>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</si>
  <si>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</si>
  <si>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</si>
  <si>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</si>
  <si>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</si>
  <si>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</si>
  <si>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</si>
  <si>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</si>
  <si>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</si>
  <si>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</si>
  <si>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</si>
  <si>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</si>
  <si>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</si>
  <si>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</si>
  <si>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</si>
  <si>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</si>
  <si>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</si>
  <si>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</si>
  <si>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</si>
  <si>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</si>
  <si>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</si>
  <si>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</si>
  <si>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</si>
  <si>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</si>
  <si>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</si>
  <si>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</si>
  <si>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</si>
  <si>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</si>
  <si>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</si>
  <si>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</si>
  <si>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</si>
  <si>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</si>
  <si>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</si>
  <si>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</si>
  <si>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</si>
  <si>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</si>
  <si>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</si>
  <si>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</si>
  <si>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</si>
  <si>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</si>
  <si>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</si>
  <si>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</si>
  <si>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</si>
  <si>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</si>
  <si>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</si>
  <si>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</si>
  <si>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</si>
  <si>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</si>
  <si>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</si>
  <si>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</si>
  <si>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</si>
  <si>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</si>
  <si>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</si>
  <si>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</si>
  <si>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</si>
  <si>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</si>
  <si>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</si>
  <si>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</si>
  <si>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</si>
  <si>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</si>
  <si>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</si>
  <si>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</si>
  <si>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</si>
  <si>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</si>
  <si>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</si>
  <si>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</si>
  <si>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</si>
  <si>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</si>
  <si>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</si>
  <si>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</si>
  <si>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</si>
  <si>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</si>
  <si>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</si>
  <si>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</si>
  <si>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</si>
  <si>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</si>
  <si>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</si>
  <si>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</si>
  <si>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</si>
  <si>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</si>
  <si>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</si>
  <si>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</si>
  <si>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</si>
  <si>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</si>
  <si>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</si>
  <si>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</si>
  <si>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</si>
  <si>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</si>
  <si>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</si>
  <si>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</si>
  <si>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</si>
  <si>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</si>
  <si>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</si>
  <si>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</si>
  <si>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</si>
  <si>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</si>
  <si>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</si>
  <si>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</si>
  <si>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</si>
  <si>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</si>
  <si>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</si>
  <si>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</si>
  <si>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</si>
  <si>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</si>
  <si>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</si>
  <si>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</si>
  <si>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</si>
  <si>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</si>
  <si>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</si>
  <si>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</si>
  <si>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</si>
  <si>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</si>
  <si>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</si>
  <si>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</si>
  <si>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</si>
  <si>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</si>
  <si>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</si>
  <si>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</si>
  <si>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</si>
  <si>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</si>
  <si>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</si>
  <si>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</si>
  <si>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</si>
  <si>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</si>
  <si>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</si>
  <si>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</si>
  <si>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</si>
  <si>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</si>
  <si>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</si>
  <si>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</si>
  <si>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</si>
  <si>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</si>
  <si>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</si>
  <si>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</si>
  <si>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</si>
  <si>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</si>
  <si>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</si>
  <si>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</si>
  <si>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</si>
  <si>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</si>
  <si>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</si>
  <si>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</si>
  <si>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</si>
  <si>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</si>
  <si>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</si>
  <si>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</si>
  <si>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</si>
  <si>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</si>
  <si>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</si>
  <si>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</si>
  <si>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</si>
  <si>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</si>
  <si>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</si>
  <si>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</si>
  <si>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</si>
  <si>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</si>
  <si>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</si>
  <si>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</si>
  <si>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</si>
  <si>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</si>
  <si>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</si>
  <si>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</si>
  <si>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</si>
  <si>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</si>
  <si>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</si>
  <si>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</si>
  <si>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</si>
  <si>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</si>
  <si>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</si>
  <si>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</si>
  <si>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</si>
  <si>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</si>
  <si>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</si>
  <si>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</si>
  <si>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</si>
  <si>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</si>
  <si>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</si>
  <si>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</si>
  <si>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</si>
  <si>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</si>
  <si>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</si>
  <si>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</si>
  <si>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</si>
  <si>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</si>
  <si>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</si>
  <si>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</si>
  <si>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</si>
  <si>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</si>
  <si>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</si>
  <si>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</si>
  <si>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</si>
  <si>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</si>
  <si>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</si>
  <si>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</si>
  <si>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</si>
  <si>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</si>
  <si>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</si>
  <si>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</si>
  <si>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</si>
  <si>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</si>
  <si>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</si>
  <si>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</si>
  <si>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</si>
  <si>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</si>
  <si>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</si>
  <si>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</si>
  <si>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</si>
  <si>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</si>
  <si>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</si>
  <si>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</si>
  <si>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</si>
  <si>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</si>
  <si>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</si>
  <si>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</si>
  <si>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</si>
  <si>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</si>
  <si>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</si>
  <si>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</si>
  <si>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</si>
  <si>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</si>
  <si>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</si>
  <si>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</si>
  <si>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</si>
  <si>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</si>
  <si>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</si>
  <si>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</si>
  <si>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</si>
  <si>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</si>
  <si>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</si>
  <si>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</si>
  <si>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</si>
  <si>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</si>
  <si>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</si>
  <si>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</si>
  <si>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</si>
  <si>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</si>
  <si>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</si>
  <si>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</si>
  <si>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</si>
  <si>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</si>
  <si>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</si>
  <si>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</si>
  <si>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</si>
  <si>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</si>
  <si>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</si>
  <si>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</si>
  <si>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</si>
  <si>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</si>
  <si>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</si>
  <si>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</si>
  <si>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</si>
  <si>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</si>
  <si>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</si>
  <si>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</si>
  <si>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</si>
  <si>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</si>
  <si>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</si>
  <si>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</si>
  <si>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</si>
  <si>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</si>
  <si>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</si>
  <si>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</si>
  <si>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</si>
  <si>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</si>
  <si>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</si>
  <si>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</si>
  <si>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</si>
  <si>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</si>
  <si>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</si>
  <si>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</si>
  <si>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</si>
  <si>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</si>
  <si>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</si>
  <si>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</si>
  <si>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</si>
  <si>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</si>
  <si>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</si>
  <si>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</si>
  <si>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</si>
  <si>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</si>
  <si>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</si>
  <si>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</si>
  <si>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</si>
  <si>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</si>
  <si>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</si>
  <si>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</si>
  <si>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</si>
  <si>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</si>
  <si>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</si>
  <si>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</si>
  <si>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</si>
  <si>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</si>
  <si>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</si>
  <si>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</si>
  <si>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</si>
  <si>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</si>
  <si>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</si>
  <si>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</si>
  <si>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</si>
  <si>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</si>
  <si>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</si>
  <si>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</si>
  <si>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</si>
  <si>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</si>
  <si>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</si>
  <si>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</si>
  <si>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</si>
  <si>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</si>
  <si>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</si>
  <si>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</si>
  <si>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</si>
  <si>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</si>
  <si>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</si>
  <si>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</si>
  <si>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</si>
  <si>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</si>
  <si>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</si>
  <si>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</si>
  <si>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</si>
  <si>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</si>
  <si>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</si>
  <si>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</si>
  <si>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</si>
  <si>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</si>
  <si>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</si>
  <si>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</si>
  <si>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</si>
  <si>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</si>
  <si>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</si>
  <si>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</si>
  <si>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</si>
  <si>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</si>
  <si>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</si>
  <si>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</si>
  <si>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</si>
  <si>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</si>
  <si>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</si>
  <si>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</si>
  <si>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</si>
  <si>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</si>
  <si>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</si>
  <si>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</si>
  <si>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</si>
  <si>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</si>
  <si>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</si>
  <si>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</si>
  <si>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</si>
  <si>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</si>
  <si>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</si>
  <si>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</si>
  <si>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</si>
  <si>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</si>
  <si>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</si>
  <si>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</si>
  <si>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</si>
  <si>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</si>
  <si>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</si>
  <si>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</si>
  <si>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</si>
  <si>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</si>
  <si>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</si>
  <si>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</si>
  <si>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</si>
  <si>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</si>
  <si>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</si>
  <si>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</si>
  <si>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</si>
  <si>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</si>
  <si>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</si>
  <si>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</si>
  <si>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</si>
  <si>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</si>
  <si>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</si>
  <si>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</si>
  <si>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</si>
  <si>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</si>
  <si>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</si>
  <si>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</si>
  <si>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</si>
  <si>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</si>
  <si>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</si>
  <si>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</si>
  <si>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</si>
  <si>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</si>
  <si>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</si>
  <si>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</si>
  <si>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</si>
  <si>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</si>
  <si>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</si>
  <si>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</si>
  <si>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</si>
  <si>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</si>
  <si>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</si>
  <si>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</si>
  <si>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</si>
  <si>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</si>
  <si>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</si>
  <si>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</si>
  <si>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</si>
  <si>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</si>
  <si>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</si>
  <si>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</si>
  <si>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</si>
  <si>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</si>
  <si>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</si>
  <si>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</si>
  <si>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</si>
  <si>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</si>
  <si>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</si>
  <si>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</si>
  <si>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</si>
  <si>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</si>
  <si>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</si>
  <si>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</si>
  <si>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</si>
  <si>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</si>
  <si>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</si>
  <si>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</si>
  <si>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</si>
  <si>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</si>
  <si>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</si>
  <si>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</si>
  <si>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</si>
  <si>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</si>
  <si>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</si>
  <si>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</si>
  <si>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</si>
  <si>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</si>
  <si>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</si>
  <si>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</si>
  <si>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</si>
  <si>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</si>
  <si>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</si>
  <si>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</si>
  <si>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</si>
  <si>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</si>
  <si>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</si>
  <si>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</si>
  <si>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</si>
  <si>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</si>
  <si>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</si>
  <si>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</si>
  <si>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</si>
  <si>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</si>
  <si>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</si>
  <si>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</si>
  <si>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</si>
  <si>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</si>
  <si>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</si>
  <si>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</si>
  <si>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</si>
  <si>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</si>
  <si>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</si>
  <si>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</si>
  <si>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</si>
  <si>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</si>
  <si>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</si>
  <si>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</si>
  <si>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</si>
  <si>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</si>
  <si>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</si>
  <si>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</si>
  <si>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</si>
  <si>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</si>
  <si>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</si>
  <si>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</si>
  <si>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</si>
  <si>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</si>
  <si>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</si>
  <si>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</si>
  <si>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</si>
  <si>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</si>
  <si>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</si>
  <si>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</si>
  <si>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</si>
  <si>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</si>
  <si>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</si>
  <si>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</si>
  <si>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</si>
  <si>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</si>
  <si>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</si>
  <si>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</si>
  <si>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</si>
  <si>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</si>
  <si>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</si>
  <si>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</si>
  <si>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</si>
  <si>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</si>
  <si>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</si>
  <si>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</si>
  <si>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</si>
  <si>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</si>
  <si>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</si>
  <si>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</si>
  <si>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</si>
  <si>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</si>
  <si>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</si>
  <si>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</si>
  <si>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</si>
  <si>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</si>
  <si>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</si>
  <si>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</si>
  <si>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</si>
  <si>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</si>
  <si>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</si>
  <si>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</si>
  <si>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</si>
  <si>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</si>
  <si>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</si>
  <si>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</si>
  <si>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</si>
  <si>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</si>
  <si>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</si>
  <si>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</si>
  <si>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</si>
  <si>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</si>
  <si>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</si>
  <si>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</si>
  <si>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</si>
  <si>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</si>
  <si>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</si>
  <si>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</si>
  <si>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</si>
  <si>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</si>
  <si>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</si>
  <si>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</si>
  <si>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</si>
  <si>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</si>
  <si>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</si>
  <si>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</si>
  <si>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</si>
  <si>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</si>
  <si>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</si>
  <si>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</si>
  <si>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</si>
  <si>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</si>
  <si>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</si>
  <si>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</si>
  <si>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</si>
  <si>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</si>
  <si>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</si>
  <si>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</si>
  <si>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</si>
  <si>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</si>
  <si>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</si>
  <si>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</si>
  <si>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</si>
  <si>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</si>
  <si>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</si>
  <si>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</si>
  <si>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</si>
  <si>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</si>
  <si>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</si>
  <si>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</si>
  <si>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</si>
  <si>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</si>
  <si>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</si>
  <si>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</si>
  <si>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</si>
  <si>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</si>
  <si>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</si>
  <si>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</si>
  <si>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</si>
  <si>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</si>
  <si>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</si>
  <si>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</si>
  <si>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</si>
  <si>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</si>
  <si>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</si>
  <si>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</si>
  <si>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</si>
  <si>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</si>
  <si>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</si>
  <si>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</si>
  <si>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</si>
  <si>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</si>
  <si>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</si>
  <si>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</si>
  <si>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</si>
  <si>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</si>
  <si>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</si>
  <si>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</si>
  <si>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</si>
  <si>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</si>
  <si>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</si>
  <si>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</si>
  <si>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</si>
  <si>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</si>
  <si>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</si>
  <si>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</si>
  <si>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</si>
  <si>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</si>
  <si>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</si>
  <si>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</si>
  <si>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</si>
  <si>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</si>
  <si>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</si>
  <si>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</si>
  <si>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</si>
  <si>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</si>
  <si>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</si>
  <si>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</si>
  <si>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</si>
  <si>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</si>
  <si>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</si>
  <si>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</si>
  <si>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</si>
  <si>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</si>
  <si>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</si>
  <si>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</si>
  <si>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</si>
  <si>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</si>
  <si>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</si>
  <si>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</si>
  <si>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</si>
  <si>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</si>
  <si>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</si>
  <si>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</si>
  <si>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</si>
  <si>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</si>
  <si>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</si>
  <si>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</si>
  <si>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</si>
  <si>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</si>
  <si>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</si>
  <si>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</si>
  <si>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</si>
  <si>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</si>
  <si>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</si>
  <si>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</si>
  <si>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</si>
  <si>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</si>
  <si>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</si>
  <si>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</si>
  <si>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</si>
  <si>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</si>
  <si>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</si>
  <si>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</si>
  <si>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</si>
  <si>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</si>
  <si>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</si>
  <si>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</si>
  <si>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</si>
  <si>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</si>
  <si>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</si>
  <si>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</si>
  <si>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</si>
  <si>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</si>
  <si>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</si>
  <si>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</si>
  <si>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</si>
  <si>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</si>
  <si>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</si>
  <si>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</si>
  <si>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</si>
  <si>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</si>
  <si>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</si>
  <si>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</si>
  <si>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</si>
  <si>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</si>
  <si>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</si>
  <si>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</si>
  <si>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</si>
  <si>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</si>
  <si>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</si>
  <si>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</si>
  <si>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</si>
  <si>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</si>
  <si>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</si>
  <si>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</si>
  <si>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</si>
  <si>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</si>
  <si>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</si>
  <si>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</si>
  <si>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</si>
  <si>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</si>
  <si>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</si>
  <si>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</si>
  <si>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</si>
  <si>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</si>
  <si>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</si>
  <si>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</si>
  <si>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</si>
  <si>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</si>
  <si>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</si>
  <si>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</si>
  <si>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</si>
  <si>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</si>
  <si>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</si>
  <si>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</si>
  <si>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</si>
  <si>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</si>
  <si>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</si>
  <si>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</si>
  <si>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</si>
  <si>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</si>
  <si>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</si>
  <si>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</si>
  <si>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</si>
  <si>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</si>
  <si>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</si>
  <si>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</si>
  <si>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</si>
  <si>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</si>
  <si>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</si>
  <si>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</si>
  <si>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</si>
  <si>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</si>
  <si>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</si>
  <si>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</si>
  <si>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</si>
  <si>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</si>
  <si>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</si>
  <si>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</si>
  <si>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</si>
  <si>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</si>
  <si>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</si>
  <si>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</si>
  <si>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</si>
  <si>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</si>
  <si>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</si>
  <si>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</si>
  <si>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</si>
  <si>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</si>
  <si>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</si>
  <si>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</si>
  <si>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</si>
  <si>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</si>
  <si>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</si>
  <si>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</si>
  <si>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</si>
  <si>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</si>
  <si>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</si>
  <si>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</si>
  <si>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</si>
  <si>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</si>
  <si>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</si>
  <si>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</si>
  <si>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</si>
  <si>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</si>
  <si>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</si>
  <si>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</si>
  <si>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</si>
  <si>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</si>
  <si>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</si>
  <si>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</si>
  <si>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</si>
  <si>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</si>
  <si>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</si>
  <si>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</si>
  <si>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</si>
  <si>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</si>
  <si>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</si>
  <si>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</si>
  <si>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</si>
  <si>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</si>
  <si>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</si>
  <si>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</si>
  <si>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</si>
  <si>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</si>
  <si>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</si>
  <si>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</si>
  <si>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</si>
  <si>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</si>
  <si>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</si>
  <si>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</si>
  <si>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</si>
  <si>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</si>
  <si>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</si>
  <si>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</si>
  <si>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</si>
  <si>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</si>
  <si>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</si>
  <si>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</si>
  <si>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</si>
  <si>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</si>
  <si>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</si>
  <si>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</si>
  <si>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</si>
  <si>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</si>
  <si>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</si>
  <si>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</si>
  <si>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</si>
  <si>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</si>
  <si>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</si>
  <si>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</si>
  <si>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</si>
  <si>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</si>
  <si>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</si>
  <si>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</si>
  <si>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</si>
  <si>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</si>
  <si>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</si>
  <si>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</si>
  <si>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</si>
  <si>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</si>
  <si>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</si>
  <si>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</si>
  <si>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</si>
  <si>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</si>
  <si>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</si>
  <si>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</si>
  <si>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</si>
  <si>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</si>
  <si>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</si>
  <si>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</si>
  <si>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</si>
  <si>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</si>
  <si>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</si>
  <si>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</si>
  <si>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</si>
  <si>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</si>
  <si>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</si>
  <si>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</si>
  <si>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</si>
  <si>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</si>
  <si>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</si>
  <si>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</si>
  <si>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</si>
  <si>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</si>
  <si>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</si>
  <si>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</si>
  <si>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</si>
  <si>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</si>
  <si>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</si>
  <si>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</si>
  <si>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</si>
  <si>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</si>
  <si>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</si>
  <si>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</si>
  <si>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</si>
  <si>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</si>
  <si>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</si>
  <si>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</si>
  <si>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</si>
  <si>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</si>
  <si>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</si>
  <si>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</si>
  <si>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</si>
  <si>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</si>
  <si>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</si>
  <si>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</si>
  <si>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</si>
  <si>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</si>
  <si>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</si>
  <si>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</si>
  <si>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</si>
  <si>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</si>
  <si>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</si>
  <si>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</si>
  <si>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</si>
  <si>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</si>
  <si>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</si>
  <si>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</si>
  <si>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</si>
  <si>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</si>
  <si>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</si>
  <si>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</si>
  <si>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</si>
  <si>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</si>
  <si>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</si>
  <si>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</si>
  <si>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</si>
  <si>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</si>
  <si>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</si>
  <si>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</si>
  <si>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</si>
  <si>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</si>
  <si>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</si>
  <si>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</si>
  <si>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</si>
  <si>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</si>
  <si>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</si>
  <si>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</si>
  <si>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</si>
  <si>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</si>
  <si>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</si>
  <si>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</si>
  <si>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</si>
  <si>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</si>
  <si>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</si>
  <si>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</si>
  <si>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</si>
  <si>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</si>
  <si>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</si>
  <si>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</si>
  <si>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</si>
  <si>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</si>
  <si>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</si>
  <si>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</si>
  <si>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</si>
  <si>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</si>
  <si>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</si>
  <si>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</si>
  <si>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</si>
  <si>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</si>
  <si>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</si>
  <si>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</si>
  <si>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</si>
  <si>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</si>
  <si>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</si>
  <si>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</si>
  <si>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</si>
  <si>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</si>
  <si>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</si>
  <si>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</si>
  <si>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</si>
  <si>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</si>
  <si>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</si>
  <si>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</si>
  <si>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</si>
  <si>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</si>
  <si>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</si>
  <si>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</si>
  <si>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</si>
  <si>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</si>
  <si>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</si>
  <si>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</si>
  <si>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</si>
  <si>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</si>
  <si>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</si>
  <si>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</si>
  <si>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</si>
  <si>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</si>
  <si>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</si>
  <si>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</si>
  <si>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</si>
  <si>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</si>
  <si>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</si>
  <si>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</si>
  <si>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</si>
  <si>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</si>
  <si>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</si>
  <si>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</si>
  <si>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</si>
  <si>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</si>
  <si>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</si>
  <si>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</si>
  <si>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</si>
  <si>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</si>
  <si>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</si>
  <si>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</si>
  <si>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</si>
  <si>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</si>
  <si>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</si>
  <si>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</si>
  <si>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</si>
  <si>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</si>
  <si>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</si>
  <si>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</si>
  <si>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</si>
  <si>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</si>
  <si>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</si>
  <si>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</si>
  <si>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</si>
  <si>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</si>
  <si>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</si>
  <si>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</si>
  <si>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</si>
  <si>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</si>
  <si>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</si>
  <si>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</si>
  <si>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</si>
  <si>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</si>
  <si>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</si>
  <si>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</si>
  <si>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</si>
  <si>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</si>
  <si>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</si>
  <si>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</si>
  <si>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</si>
  <si>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</si>
  <si>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</si>
  <si>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</si>
  <si>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</si>
  <si>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</si>
  <si>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</si>
  <si>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</si>
  <si>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</si>
  <si>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</si>
  <si>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</si>
  <si>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</si>
  <si>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</si>
  <si>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</si>
  <si>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</si>
  <si>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</si>
  <si>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</si>
  <si>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</si>
  <si>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</si>
  <si>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</si>
  <si>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</si>
  <si>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</si>
  <si>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</si>
  <si>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</si>
  <si>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</si>
  <si>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</si>
  <si>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</si>
  <si>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</si>
  <si>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</si>
  <si>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</si>
  <si>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</si>
  <si>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</si>
  <si>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</si>
  <si>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</si>
  <si>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</si>
  <si>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</si>
  <si>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</si>
  <si>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</si>
  <si>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</si>
  <si>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</si>
  <si>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</si>
  <si>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</si>
  <si>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</si>
  <si>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</si>
  <si>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</si>
  <si>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</si>
  <si>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</si>
  <si>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</si>
  <si>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</si>
  <si>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</si>
  <si>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</si>
  <si>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</si>
  <si>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</si>
  <si>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</si>
  <si>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</si>
  <si>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</si>
  <si>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</si>
  <si>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</si>
  <si>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</si>
  <si>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</si>
  <si>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</si>
  <si>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</si>
  <si>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</si>
  <si>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</si>
  <si>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</si>
  <si>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</si>
  <si>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</si>
  <si>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</si>
  <si>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</si>
  <si>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</si>
  <si>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</si>
  <si>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</si>
  <si>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</si>
  <si>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</si>
  <si>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</si>
  <si>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</si>
  <si>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</si>
  <si>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</si>
  <si>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</si>
  <si>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</si>
  <si>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</si>
  <si>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</si>
  <si>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</si>
  <si>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</si>
  <si>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</si>
  <si>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</si>
  <si>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</si>
  <si>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</si>
  <si>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</si>
  <si>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</si>
  <si>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</si>
  <si>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</si>
  <si>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</si>
  <si>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</si>
  <si>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</si>
  <si>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</si>
  <si>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</si>
  <si>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</si>
  <si>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</si>
  <si>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</si>
  <si>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</si>
  <si>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</si>
  <si>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</si>
  <si>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</si>
  <si>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</si>
  <si>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</si>
  <si>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</si>
  <si>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</si>
  <si>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</si>
  <si>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</si>
  <si>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</si>
  <si>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</si>
  <si>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</si>
  <si>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</si>
  <si>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</si>
  <si>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</si>
  <si>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</si>
  <si>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</si>
  <si>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</si>
  <si>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</si>
  <si>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</si>
  <si>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</si>
  <si>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</si>
  <si>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</si>
  <si>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</si>
  <si>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</si>
  <si>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</si>
  <si>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</si>
  <si>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</si>
  <si>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</si>
  <si>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</si>
  <si>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</si>
  <si>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</si>
  <si>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</si>
  <si>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</si>
  <si>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</si>
  <si>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</si>
  <si>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</si>
  <si>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</si>
  <si>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</si>
  <si>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</si>
  <si>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</si>
  <si>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</si>
  <si>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</si>
  <si>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</si>
  <si>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</si>
  <si>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</si>
  <si>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</si>
  <si>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</si>
  <si>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</si>
  <si>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</si>
  <si>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</si>
  <si>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</si>
  <si>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</si>
  <si>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</si>
  <si>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</si>
  <si>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</si>
  <si>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</si>
  <si>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</si>
  <si>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</si>
  <si>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</si>
  <si>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</si>
  <si>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</si>
  <si>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</si>
  <si>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</si>
  <si>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</si>
  <si>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</si>
  <si>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</si>
  <si>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</si>
  <si>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</si>
  <si>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</si>
  <si>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</si>
  <si>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</si>
  <si>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</si>
  <si>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</si>
  <si>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</si>
  <si>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</si>
  <si>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</si>
  <si>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</si>
  <si>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</si>
  <si>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</si>
  <si>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</si>
  <si>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</si>
  <si>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</si>
  <si>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</si>
  <si>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</si>
  <si>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</si>
  <si>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</si>
  <si>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</si>
  <si>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</si>
  <si>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</si>
  <si>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</si>
  <si>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</si>
  <si>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</si>
  <si>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</si>
  <si>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</si>
  <si>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</si>
  <si>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</si>
  <si>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</si>
  <si>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</si>
  <si>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</si>
  <si>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</si>
  <si>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</si>
  <si>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</si>
  <si>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</si>
  <si>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</si>
  <si>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</si>
  <si>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</si>
  <si>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</si>
  <si>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</si>
  <si>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</si>
  <si>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</si>
  <si>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</si>
  <si>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</si>
  <si>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</si>
  <si>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</si>
  <si>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</si>
  <si>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</si>
  <si>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</si>
  <si>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</si>
  <si>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</si>
  <si>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</si>
  <si>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</si>
  <si>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</si>
  <si>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</si>
  <si>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</si>
  <si>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</si>
  <si>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</si>
  <si>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</si>
  <si>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</si>
  <si>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</si>
  <si>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</si>
  <si>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</si>
  <si>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</si>
  <si>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</si>
  <si>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</si>
  <si>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</si>
  <si>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</si>
  <si>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</si>
  <si>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</si>
  <si>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</si>
  <si>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</si>
  <si>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</si>
  <si>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</si>
  <si>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</si>
  <si>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</si>
  <si>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</si>
  <si>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</si>
  <si>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</si>
  <si>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</si>
  <si>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</si>
  <si>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</si>
  <si>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</si>
  <si>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</si>
  <si>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</si>
  <si>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</si>
  <si>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</si>
  <si>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</si>
  <si>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</si>
  <si>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</si>
  <si>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</si>
  <si>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</si>
  <si>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</si>
  <si>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</si>
  <si>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</si>
  <si>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</si>
  <si>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</si>
  <si>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</si>
  <si>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</si>
  <si>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</si>
  <si>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</si>
  <si>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</si>
  <si>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</si>
  <si>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</si>
  <si>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</si>
  <si>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</si>
  <si>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</si>
  <si>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</si>
  <si>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</si>
  <si>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</si>
  <si>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</si>
  <si>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</si>
  <si>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</si>
  <si>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</si>
  <si>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</si>
  <si>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</si>
  <si>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</si>
  <si>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</si>
  <si>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</si>
  <si>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</si>
  <si>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</si>
  <si>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</si>
  <si>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</si>
  <si>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</si>
  <si>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</si>
  <si>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</si>
  <si>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</si>
  <si>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</si>
  <si>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</si>
  <si>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</si>
  <si>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</si>
  <si>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</si>
  <si>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</si>
  <si>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</si>
  <si>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</si>
  <si>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</si>
  <si>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</si>
  <si>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</si>
  <si>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</si>
  <si>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</si>
  <si>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</si>
  <si>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</si>
  <si>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</si>
  <si>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</si>
  <si>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</si>
  <si>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</si>
  <si>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</si>
  <si>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</si>
  <si>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</si>
  <si>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</si>
  <si>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</si>
  <si>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</si>
  <si>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</si>
  <si>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</si>
  <si>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</si>
  <si>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</si>
  <si>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</si>
  <si>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</si>
  <si>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</si>
  <si>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</si>
  <si>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</si>
  <si>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</si>
  <si>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</si>
  <si>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</si>
  <si>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</si>
  <si>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</si>
  <si>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</si>
  <si>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</si>
  <si>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</si>
  <si>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</si>
  <si>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</si>
  <si>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</si>
  <si>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</si>
  <si>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</si>
  <si>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</si>
  <si>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</si>
  <si>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</si>
  <si>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</si>
  <si>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</si>
  <si>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</si>
  <si>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</si>
  <si>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</si>
  <si>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</si>
  <si>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</si>
  <si>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</si>
  <si>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</si>
  <si>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</si>
  <si>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</si>
  <si>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</si>
  <si>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</si>
  <si>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</si>
  <si>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</si>
  <si>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</si>
  <si>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</si>
  <si>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</si>
  <si>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</si>
  <si>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</si>
  <si>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</si>
  <si>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</si>
  <si>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</si>
  <si>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</si>
  <si>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</si>
  <si>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</si>
  <si>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</si>
  <si>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</si>
  <si>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</si>
  <si>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</si>
  <si>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</si>
  <si>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</si>
  <si>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</si>
  <si>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</si>
  <si>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</si>
  <si>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</si>
  <si>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</si>
  <si>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</si>
  <si>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</si>
  <si>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</si>
  <si>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</si>
  <si>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</si>
  <si>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</si>
  <si>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</si>
  <si>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</si>
  <si>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</si>
  <si>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</si>
  <si>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</si>
  <si>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</si>
  <si>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</si>
  <si>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</si>
  <si>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</si>
  <si>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</si>
  <si>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</si>
  <si>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</si>
  <si>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</si>
  <si>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</si>
  <si>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</si>
  <si>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</si>
  <si>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</si>
  <si>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</si>
  <si>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</si>
  <si>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</si>
  <si>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</si>
  <si>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</si>
  <si>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</si>
  <si>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</si>
  <si>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</si>
  <si>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</si>
  <si>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</si>
  <si>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</si>
  <si>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</si>
  <si>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</si>
  <si>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</si>
  <si>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</si>
  <si>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</si>
  <si>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</si>
  <si>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</si>
  <si>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</si>
  <si>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</si>
  <si>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</si>
  <si>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</si>
  <si>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</si>
  <si>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</si>
  <si>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</si>
  <si>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</si>
  <si>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</si>
  <si>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</si>
  <si>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</si>
  <si>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</si>
  <si>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</si>
  <si>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</si>
  <si>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</si>
  <si>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</si>
  <si>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</si>
  <si>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</si>
  <si>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</si>
  <si>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</si>
  <si>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</si>
  <si>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</si>
  <si>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</si>
  <si>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</si>
  <si>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</si>
  <si>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</si>
  <si>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</si>
  <si>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</si>
  <si>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</si>
  <si>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</si>
  <si>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</si>
  <si>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</si>
  <si>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</si>
  <si>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</si>
  <si>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</si>
  <si>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</si>
  <si>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</si>
  <si>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</si>
  <si>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</si>
  <si>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</si>
  <si>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</si>
  <si>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</si>
  <si>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</si>
  <si>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</si>
  <si>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</si>
  <si>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</si>
  <si>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</si>
  <si>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</si>
  <si>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</si>
  <si>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</si>
  <si>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</si>
  <si>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</si>
  <si>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</si>
  <si>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</si>
  <si>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</si>
  <si>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</si>
  <si>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</si>
  <si>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</si>
  <si>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</si>
  <si>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</si>
  <si>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</si>
  <si>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</si>
  <si>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</si>
  <si>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</si>
  <si>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</si>
  <si>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</si>
  <si>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</si>
  <si>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</si>
  <si>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</si>
  <si>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</si>
  <si>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</si>
  <si>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</si>
  <si>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</si>
  <si>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</si>
  <si>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</si>
  <si>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</si>
  <si>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</si>
  <si>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</si>
  <si>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</si>
  <si>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</si>
  <si>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</si>
  <si>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</si>
  <si>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</si>
  <si>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</si>
  <si>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</si>
  <si>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</si>
  <si>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</si>
  <si>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</si>
  <si>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</si>
  <si>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</si>
  <si>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</si>
  <si>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</si>
  <si>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</si>
  <si>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</si>
  <si>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</si>
  <si>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</si>
  <si>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</si>
  <si>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</si>
  <si>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</si>
  <si>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</si>
  <si>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</si>
  <si>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</si>
  <si>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</si>
  <si>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</si>
  <si>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</si>
  <si>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</si>
  <si>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</si>
  <si>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</si>
  <si>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</si>
  <si>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</si>
  <si>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</si>
  <si>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</si>
  <si>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</si>
  <si>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</si>
  <si>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</si>
  <si>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</si>
  <si>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</si>
  <si>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</si>
  <si>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</si>
  <si>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</si>
  <si>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</si>
  <si>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</si>
  <si>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</si>
  <si>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</si>
  <si>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</si>
  <si>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</si>
  <si>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</si>
  <si>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</si>
  <si>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</si>
  <si>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</si>
  <si>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</si>
  <si>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</si>
  <si>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</si>
  <si>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</si>
  <si>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</si>
  <si>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</si>
  <si>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</si>
  <si>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</si>
  <si>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</si>
  <si>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</si>
  <si>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</si>
  <si>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</si>
  <si>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</si>
  <si>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</si>
  <si>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</si>
  <si>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</si>
  <si>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</si>
  <si>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</si>
  <si>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</si>
  <si>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</si>
  <si>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</si>
  <si>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</si>
  <si>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</si>
  <si>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</si>
  <si>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</si>
  <si>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</si>
  <si>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</si>
  <si>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</si>
  <si>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</si>
  <si>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</si>
  <si>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</si>
  <si>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</si>
  <si>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</si>
  <si>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</si>
  <si>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</si>
  <si>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</si>
  <si>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</si>
  <si>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</si>
  <si>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</si>
  <si>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</si>
  <si>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</si>
  <si>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</si>
  <si>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</si>
  <si>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</si>
  <si>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</si>
  <si>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</si>
  <si>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</si>
  <si>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</si>
  <si>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</si>
  <si>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</si>
  <si>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</si>
  <si>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</si>
  <si>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</si>
  <si>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</si>
  <si>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</si>
  <si>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</si>
  <si>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</si>
  <si>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</si>
  <si>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</si>
  <si>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</si>
  <si>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</si>
  <si>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</si>
  <si>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</si>
  <si>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</si>
  <si>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</si>
  <si>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</si>
  <si>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</si>
  <si>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</si>
  <si>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</si>
  <si>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</si>
  <si>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</si>
  <si>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</si>
  <si>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</si>
  <si>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</si>
  <si>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</si>
  <si>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</si>
  <si>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</si>
  <si>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</si>
  <si>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</si>
  <si>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</si>
  <si>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</si>
  <si>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</si>
  <si>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</si>
  <si>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</si>
  <si>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</si>
  <si>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</si>
  <si>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</si>
  <si>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</si>
  <si>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</si>
  <si>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</si>
  <si>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</si>
  <si>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</si>
  <si>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</si>
  <si>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</si>
  <si>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</si>
  <si>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</si>
  <si>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</si>
  <si>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</si>
  <si>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</si>
  <si>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</si>
  <si>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</si>
  <si>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</si>
  <si>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</si>
  <si>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</si>
  <si>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</si>
  <si>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</si>
  <si>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</si>
  <si>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</si>
  <si>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</si>
  <si>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</si>
  <si>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</si>
  <si>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</si>
  <si>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</si>
  <si>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</si>
  <si>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</si>
  <si>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</si>
  <si>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</si>
  <si>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</si>
  <si>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</si>
  <si>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</si>
  <si>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</si>
  <si>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</si>
  <si>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</si>
  <si>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</si>
  <si>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</si>
  <si>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</si>
  <si>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</si>
  <si>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</si>
  <si>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</si>
  <si>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</si>
  <si>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</si>
  <si>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</si>
  <si>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</si>
  <si>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</si>
  <si>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</si>
  <si>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</si>
  <si>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</si>
  <si>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</si>
  <si>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</si>
  <si>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</si>
  <si>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</si>
  <si>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</si>
  <si>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</si>
  <si>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</si>
  <si>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</si>
  <si>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</si>
  <si>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</si>
  <si>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</si>
  <si>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</si>
  <si>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</si>
  <si>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</si>
  <si>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</si>
  <si>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</si>
  <si>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</si>
  <si>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</si>
  <si>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</si>
  <si>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</si>
  <si>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</si>
  <si>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</si>
  <si>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</si>
  <si>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</si>
  <si>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</si>
  <si>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</si>
  <si>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</si>
  <si>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</si>
  <si>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</si>
  <si>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</si>
  <si>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</si>
  <si>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</si>
  <si>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</si>
  <si>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</si>
  <si>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</si>
  <si>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</si>
  <si>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</si>
  <si>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</si>
  <si>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</si>
  <si>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</si>
  <si>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</si>
  <si>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</si>
  <si>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</si>
  <si>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</si>
  <si>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</si>
  <si>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</si>
  <si>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</si>
  <si>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</si>
  <si>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</si>
  <si>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</si>
  <si>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</si>
  <si>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</si>
  <si>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</si>
  <si>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</si>
  <si>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</si>
  <si>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</si>
  <si>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</si>
  <si>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</si>
  <si>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</si>
  <si>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</si>
  <si>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</si>
  <si>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</si>
  <si>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</si>
  <si>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</si>
  <si>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</si>
  <si>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</si>
  <si>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</si>
  <si>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</si>
  <si>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</si>
  <si>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</si>
  <si>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</si>
  <si>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</si>
  <si>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</si>
  <si>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</si>
  <si>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</si>
  <si>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</si>
  <si>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</si>
  <si>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</si>
  <si>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</si>
  <si>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</si>
  <si>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</si>
  <si>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</si>
  <si>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</si>
  <si>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</si>
  <si>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</si>
  <si>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</si>
  <si>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</si>
  <si>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</si>
  <si>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</si>
  <si>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</si>
  <si>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</si>
  <si>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</si>
  <si>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</si>
  <si>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</si>
  <si>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</si>
  <si>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</si>
  <si>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</si>
  <si>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</si>
  <si>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</si>
  <si>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</si>
  <si>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</si>
  <si>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</si>
  <si>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</si>
  <si>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</si>
  <si>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</si>
  <si>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</si>
  <si>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</si>
  <si>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</si>
  <si>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</si>
  <si>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</si>
  <si>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</si>
  <si>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</si>
  <si>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</si>
  <si>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</si>
  <si>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</si>
  <si>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</si>
  <si>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</si>
  <si>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</si>
  <si>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</si>
  <si>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</si>
  <si>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</si>
  <si>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</si>
  <si>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</si>
  <si>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</si>
  <si>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</si>
  <si>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</si>
  <si>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</si>
  <si>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</si>
  <si>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</si>
  <si>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</si>
  <si>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</si>
  <si>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</si>
  <si>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</si>
  <si>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</si>
  <si>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</si>
  <si>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</si>
  <si>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</si>
  <si>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</si>
  <si>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</si>
  <si>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</si>
  <si>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</si>
  <si>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</si>
  <si>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</si>
  <si>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</si>
  <si>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</si>
  <si>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</si>
  <si>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</si>
  <si>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</si>
  <si>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</si>
  <si>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</si>
  <si>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</si>
  <si>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</si>
  <si>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</si>
  <si>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</si>
  <si>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</si>
  <si>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</si>
  <si>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</si>
  <si>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</si>
  <si>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</si>
  <si>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</si>
  <si>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</si>
  <si>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</si>
  <si>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</si>
  <si>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</si>
  <si>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</si>
  <si>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</si>
  <si>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</si>
  <si>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</si>
  <si>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</si>
  <si>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</si>
  <si>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</si>
  <si>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</si>
  <si>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</si>
  <si>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</si>
  <si>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</si>
  <si>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</si>
  <si>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</si>
  <si>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</si>
  <si>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</si>
  <si>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</si>
  <si>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</si>
  <si>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</si>
  <si>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</si>
  <si>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</si>
  <si>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</si>
  <si>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</si>
  <si>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</si>
  <si>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</si>
  <si>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</si>
  <si>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</si>
  <si>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</si>
  <si>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</si>
  <si>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</si>
  <si>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</si>
  <si>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</si>
  <si>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</si>
  <si>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</si>
  <si>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</si>
  <si>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</si>
  <si>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</si>
  <si>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</si>
  <si>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</si>
  <si>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</si>
  <si>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</si>
  <si>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</si>
  <si>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</si>
  <si>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</si>
  <si>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</si>
  <si>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</si>
  <si>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</si>
  <si>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</si>
  <si>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</si>
  <si>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</si>
  <si>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</si>
  <si>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</si>
  <si>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</si>
  <si>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</si>
  <si>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</si>
  <si>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</si>
  <si>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</si>
  <si>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</si>
  <si>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</si>
  <si>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</si>
  <si>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</si>
  <si>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</si>
  <si>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</si>
  <si>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</si>
  <si>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</si>
  <si>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</si>
  <si>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</si>
  <si>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</si>
  <si>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</si>
  <si>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</si>
  <si>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</si>
  <si>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</si>
  <si>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</si>
  <si>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</si>
  <si>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</si>
  <si>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</si>
  <si>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</si>
  <si>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</si>
  <si>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</si>
  <si>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</si>
  <si>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</si>
  <si>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</si>
  <si>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</si>
  <si>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</si>
  <si>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</si>
  <si>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</si>
  <si>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</si>
  <si>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</si>
  <si>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</si>
  <si>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</si>
  <si>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</si>
  <si>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</si>
  <si>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</si>
  <si>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</si>
  <si>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</si>
  <si>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</si>
  <si>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</si>
  <si>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</si>
  <si>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</si>
  <si>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</si>
  <si>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</si>
  <si>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</si>
  <si>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</si>
  <si>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</si>
  <si>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</si>
  <si>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</si>
  <si>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</si>
  <si>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</si>
  <si>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</si>
  <si>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</si>
  <si>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</si>
  <si>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</si>
  <si>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</si>
  <si>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</si>
  <si>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</si>
  <si>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</si>
  <si>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</si>
  <si>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</si>
  <si>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</si>
  <si>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</si>
  <si>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</si>
  <si>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</si>
  <si>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</si>
  <si>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</si>
  <si>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</si>
  <si>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</si>
  <si>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</si>
  <si>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</si>
  <si>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</si>
  <si>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</si>
  <si>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</si>
  <si>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</si>
  <si>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</si>
  <si>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</si>
  <si>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</si>
  <si>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</si>
  <si>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</si>
  <si>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</si>
  <si>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</si>
  <si>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</si>
  <si>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</si>
  <si>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</si>
  <si>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</si>
  <si>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</si>
  <si>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</si>
  <si>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</si>
  <si>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</si>
  <si>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</si>
  <si>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</si>
  <si>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</si>
  <si>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</si>
  <si>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</si>
  <si>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</si>
  <si>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</si>
  <si>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</si>
  <si>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</si>
  <si>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</si>
  <si>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</si>
  <si>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</si>
  <si>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</si>
  <si>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</si>
  <si>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</si>
  <si>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</si>
  <si>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</si>
  <si>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</si>
  <si>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</si>
  <si>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</si>
  <si>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</si>
  <si>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</si>
  <si>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</si>
  <si>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</si>
  <si>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</si>
  <si>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</si>
  <si>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</si>
  <si>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</si>
  <si>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</si>
  <si>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</si>
  <si>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</si>
  <si>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</si>
  <si>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</si>
  <si>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</si>
  <si>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</si>
  <si>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</si>
  <si>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</si>
  <si>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</si>
  <si>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</si>
  <si>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</si>
  <si>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</si>
  <si>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</si>
  <si>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</si>
  <si>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</si>
  <si>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</si>
  <si>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</si>
  <si>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</si>
  <si>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</si>
  <si>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</si>
  <si>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</si>
  <si>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</si>
  <si>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</si>
  <si>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</si>
  <si>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</si>
  <si>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</si>
  <si>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</si>
  <si>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</si>
  <si>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</si>
  <si>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</si>
  <si>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</si>
  <si>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</si>
  <si>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</si>
  <si>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</si>
  <si>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</si>
  <si>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</si>
  <si>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</si>
  <si>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</si>
  <si>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</si>
  <si>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</si>
  <si>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</si>
  <si>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</si>
  <si>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</si>
  <si>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</si>
  <si>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</si>
  <si>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</si>
  <si>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</si>
  <si>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</si>
  <si>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</si>
  <si>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</si>
  <si>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</si>
  <si>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</si>
  <si>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</si>
  <si>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</si>
  <si>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</si>
  <si>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</si>
  <si>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</si>
  <si>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</si>
  <si>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</si>
  <si>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</si>
  <si>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</si>
  <si>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</si>
  <si>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</si>
  <si>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</si>
  <si>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</si>
  <si>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</si>
  <si>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</si>
  <si>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</si>
  <si>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</si>
  <si>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</si>
  <si>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</si>
  <si>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</si>
  <si>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</si>
  <si>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</si>
  <si>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</si>
  <si>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</si>
  <si>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</si>
  <si>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</si>
  <si>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</si>
  <si>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</si>
  <si>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</si>
  <si>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</si>
  <si>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</si>
  <si>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</si>
  <si>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</si>
  <si>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</si>
  <si>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</si>
  <si>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</si>
  <si>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</si>
  <si>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</si>
  <si>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</si>
  <si>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</si>
  <si>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</si>
  <si>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</si>
  <si>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</si>
  <si>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</si>
  <si>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</si>
  <si>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</si>
  <si>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</si>
  <si>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</si>
  <si>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</si>
  <si>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</si>
  <si>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</si>
  <si>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</si>
  <si>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</si>
  <si>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</si>
  <si>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</si>
  <si>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</si>
  <si>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</si>
  <si>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</si>
  <si>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</si>
  <si>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</si>
  <si>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</si>
  <si>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</si>
  <si>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</si>
  <si>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</si>
  <si>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</si>
  <si>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</si>
  <si>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</si>
  <si>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</si>
  <si>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</si>
  <si>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</si>
  <si>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</si>
  <si>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</si>
  <si>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</si>
  <si>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</si>
  <si>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</si>
  <si>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</si>
  <si>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</si>
  <si>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</si>
  <si>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</si>
  <si>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</si>
  <si>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</si>
  <si>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</si>
  <si>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</si>
  <si>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</si>
  <si>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</si>
  <si>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</si>
  <si>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</si>
  <si>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</si>
  <si>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</si>
  <si>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</si>
  <si>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</si>
  <si>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</si>
  <si>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</si>
  <si>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</si>
  <si>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</si>
  <si>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</si>
  <si>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</si>
  <si>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</si>
  <si>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</si>
  <si>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</si>
  <si>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</si>
  <si>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</si>
  <si>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</si>
  <si>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</si>
  <si>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</si>
  <si>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</si>
  <si>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</si>
  <si>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</si>
  <si>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</si>
  <si>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</si>
  <si>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</si>
  <si>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</si>
  <si>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</si>
  <si>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</si>
  <si>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</si>
  <si>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</si>
  <si>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</si>
  <si>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</si>
  <si>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</si>
  <si>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</si>
  <si>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</si>
  <si>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</si>
  <si>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</si>
  <si>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</si>
  <si>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</si>
  <si>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</si>
  <si>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</si>
  <si>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</si>
  <si>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</si>
  <si>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</si>
  <si>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</si>
  <si>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</si>
  <si>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</si>
  <si>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</si>
  <si>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</si>
  <si>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</si>
  <si>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</si>
  <si>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</si>
  <si>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</si>
  <si>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</si>
  <si>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</si>
  <si>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</si>
  <si>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</si>
  <si>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</si>
  <si>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</si>
  <si>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</si>
  <si>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</si>
  <si>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</si>
  <si>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</si>
  <si>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</si>
  <si>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</si>
  <si>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</si>
  <si>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</si>
  <si>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</si>
  <si>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</si>
  <si>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</si>
  <si>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</si>
  <si>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</si>
  <si>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</si>
  <si>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</si>
  <si>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</si>
  <si>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</si>
  <si>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</si>
  <si>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</si>
  <si>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</si>
  <si>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</si>
  <si>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</si>
  <si>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</si>
  <si>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</si>
  <si>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</si>
  <si>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</si>
  <si>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</si>
  <si>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</si>
  <si>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</si>
  <si>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</si>
  <si>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</si>
  <si>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</si>
  <si>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</si>
  <si>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</si>
  <si>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</si>
  <si>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</si>
  <si>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</si>
  <si>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</si>
  <si>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</si>
  <si>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</si>
  <si>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</si>
  <si>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</si>
  <si>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</si>
  <si>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</si>
  <si>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</si>
  <si>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</si>
  <si>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</si>
  <si>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</si>
  <si>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</si>
  <si>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</si>
  <si>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</si>
  <si>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</si>
  <si>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</si>
  <si>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</si>
  <si>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</si>
  <si>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</si>
  <si>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</si>
  <si>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</si>
  <si>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</si>
  <si>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</si>
  <si>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</si>
  <si>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</si>
  <si>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</si>
  <si>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</si>
  <si>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</si>
  <si>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</si>
  <si>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</si>
  <si>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</si>
  <si>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</si>
  <si>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</si>
  <si>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</si>
  <si>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</si>
  <si>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</si>
  <si>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</si>
  <si>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</si>
  <si>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</si>
  <si>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</si>
  <si>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</si>
  <si>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</si>
  <si>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</si>
  <si>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</si>
  <si>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</si>
  <si>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</si>
  <si>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</si>
  <si>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</si>
  <si>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</si>
  <si>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</si>
  <si>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</si>
  <si>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</si>
  <si>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</si>
  <si>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</si>
  <si>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</si>
  <si>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</si>
  <si>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</si>
  <si>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</si>
  <si>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</si>
  <si>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</si>
  <si>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</si>
  <si>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</si>
  <si>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</si>
  <si>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</si>
  <si>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</si>
  <si>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</si>
  <si>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</si>
  <si>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</si>
  <si>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</si>
  <si>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</si>
  <si>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</si>
  <si>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</si>
  <si>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</si>
  <si>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</si>
  <si>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</si>
  <si>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</si>
  <si>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</si>
  <si>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</si>
  <si>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</si>
  <si>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</si>
  <si>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</si>
  <si>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</si>
  <si>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</si>
  <si>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</si>
  <si>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</si>
  <si>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</si>
  <si>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</si>
  <si>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</si>
  <si>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</si>
  <si>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</si>
  <si>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</si>
  <si>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</si>
  <si>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</si>
  <si>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</si>
  <si>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</si>
  <si>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</si>
  <si>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</si>
  <si>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</si>
  <si>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</si>
  <si>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</si>
  <si>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</si>
  <si>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</si>
  <si>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</si>
  <si>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</si>
  <si>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</si>
  <si>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</si>
  <si>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</si>
  <si>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</si>
  <si>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</si>
  <si>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</si>
  <si>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</si>
  <si>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</si>
  <si>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</si>
  <si>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</si>
  <si>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</si>
  <si>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</si>
  <si>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</si>
  <si>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</si>
  <si>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</si>
  <si>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</si>
  <si>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</si>
  <si>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</si>
  <si>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</si>
  <si>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</si>
  <si>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</si>
  <si>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</si>
  <si>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</si>
  <si>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</si>
  <si>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</si>
  <si>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</si>
  <si>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</si>
  <si>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</si>
  <si>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</si>
  <si>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</si>
  <si>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</si>
  <si>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</si>
  <si>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</si>
  <si>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</si>
  <si>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</si>
  <si>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</si>
  <si>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</si>
  <si>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</si>
  <si>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</si>
  <si>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</si>
  <si>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</si>
  <si>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</si>
  <si>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</si>
  <si>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</si>
  <si>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</si>
  <si>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</si>
  <si>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</si>
  <si>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</si>
  <si>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</si>
  <si>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</si>
  <si>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</si>
  <si>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</si>
  <si>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</si>
  <si>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</si>
  <si>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</si>
  <si>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</si>
  <si>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</si>
  <si>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</si>
  <si>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</si>
  <si>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</si>
  <si>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</si>
  <si>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</si>
  <si>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</si>
  <si>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</si>
  <si>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</si>
  <si>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</si>
  <si>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</si>
  <si>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</si>
  <si>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</si>
  <si>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</si>
  <si>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</si>
  <si>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</si>
  <si>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</si>
  <si>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</si>
  <si>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</si>
  <si>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</si>
  <si>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</si>
  <si>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</si>
  <si>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</si>
  <si>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</si>
  <si>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</si>
  <si>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</si>
  <si>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</si>
  <si>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</si>
  <si>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</si>
  <si>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</si>
  <si>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</si>
  <si>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</si>
  <si>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</si>
  <si>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</si>
  <si>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</si>
  <si>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</si>
  <si>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</si>
  <si>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</si>
  <si>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</si>
  <si>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</si>
  <si>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</si>
  <si>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</si>
  <si>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</si>
  <si>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</si>
  <si>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</si>
  <si>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</si>
  <si>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</si>
  <si>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</si>
  <si>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</si>
  <si>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</si>
  <si>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</si>
  <si>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</si>
  <si>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</si>
  <si>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</si>
  <si>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</si>
  <si>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</si>
  <si>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</si>
  <si>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</si>
  <si>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</si>
  <si>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</si>
  <si>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</si>
  <si>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</si>
  <si>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</si>
  <si>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</si>
  <si>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</si>
  <si>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</si>
  <si>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</si>
  <si>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</si>
  <si>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</si>
  <si>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</si>
  <si>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</si>
  <si>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</si>
  <si>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</si>
  <si>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</si>
  <si>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</si>
  <si>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</si>
  <si>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</si>
  <si>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</si>
  <si>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</si>
  <si>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</si>
  <si>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</si>
  <si>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</si>
  <si>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</si>
  <si>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</si>
  <si>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</si>
  <si>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</si>
  <si>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</si>
  <si>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</si>
  <si>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</si>
  <si>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</si>
  <si>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</si>
  <si>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</si>
  <si>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</si>
  <si>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</si>
  <si>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</si>
  <si>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</si>
  <si>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</si>
  <si>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</si>
  <si>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</si>
  <si>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</si>
  <si>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</si>
  <si>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</si>
  <si>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</si>
  <si>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</si>
  <si>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</si>
  <si>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</si>
  <si>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</si>
  <si>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</si>
  <si>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</si>
  <si>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</si>
  <si>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</si>
  <si>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</si>
  <si>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</si>
  <si>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</si>
  <si>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</si>
  <si>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</si>
  <si>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</si>
  <si>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</si>
  <si>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</si>
  <si>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</si>
  <si>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</si>
  <si>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</si>
  <si>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</si>
  <si>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</si>
  <si>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</si>
  <si>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</si>
  <si>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</si>
  <si>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</si>
  <si>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</si>
  <si>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</si>
  <si>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</si>
  <si>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</si>
  <si>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</si>
  <si>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</si>
  <si>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</si>
  <si>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</si>
  <si>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</si>
  <si>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</si>
  <si>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</si>
  <si>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</si>
  <si>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</si>
  <si>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</si>
  <si>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</si>
  <si>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</si>
  <si>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</si>
  <si>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</si>
  <si>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</si>
  <si>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</si>
  <si>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</si>
  <si>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</si>
  <si>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</si>
  <si>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</si>
  <si>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</si>
  <si>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</si>
  <si>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</si>
  <si>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</si>
  <si>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</si>
  <si>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</si>
  <si>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</si>
  <si>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</si>
  <si>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</si>
  <si>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</si>
  <si>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</si>
  <si>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</si>
  <si>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</si>
  <si>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</si>
  <si>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</si>
  <si>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</si>
  <si>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</si>
  <si>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</si>
  <si>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</si>
  <si>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</si>
  <si>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</si>
  <si>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</si>
  <si>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</si>
  <si>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</si>
  <si>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</si>
  <si>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</si>
  <si>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</si>
  <si>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</si>
  <si>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</si>
  <si>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</si>
  <si>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</si>
  <si>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</si>
  <si>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</si>
  <si>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</si>
  <si>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</si>
  <si>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</si>
  <si>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</si>
  <si>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</si>
  <si>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</si>
  <si>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</si>
  <si>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</si>
  <si>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</si>
  <si>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</si>
  <si>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</si>
  <si>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</si>
  <si>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</si>
  <si>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</si>
  <si>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</si>
  <si>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</si>
  <si>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</si>
  <si>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</si>
  <si>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</si>
  <si>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</si>
  <si>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</si>
  <si>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</si>
  <si>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</si>
  <si>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</si>
  <si>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</si>
  <si>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</si>
  <si>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</si>
  <si>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</si>
  <si>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</si>
  <si>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</si>
  <si>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</si>
  <si>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</si>
  <si>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</si>
  <si>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</si>
  <si>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</si>
  <si>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</si>
  <si>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</si>
  <si>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</si>
  <si>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</si>
  <si>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</si>
  <si>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</si>
  <si>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</si>
  <si>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</si>
  <si>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</si>
  <si>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</si>
  <si>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</si>
  <si>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</si>
  <si>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</si>
  <si>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</si>
  <si>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</si>
  <si>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</si>
  <si>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</si>
  <si>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</si>
  <si>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</si>
  <si>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</si>
  <si>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</si>
  <si>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</si>
  <si>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</si>
  <si>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</si>
  <si>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</si>
  <si>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</si>
  <si>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</si>
  <si>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</si>
  <si>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</si>
  <si>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</si>
  <si>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</si>
  <si>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</si>
  <si>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</si>
  <si>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</si>
  <si>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</si>
  <si>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</si>
  <si>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</si>
  <si>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</si>
  <si>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</si>
  <si>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</si>
  <si>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</si>
  <si>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</si>
  <si>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</si>
  <si>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</si>
  <si>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</si>
  <si>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</si>
  <si>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</si>
  <si>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</si>
  <si>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</si>
  <si>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</si>
  <si>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</si>
  <si>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</si>
  <si>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</si>
  <si>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</si>
  <si>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</si>
  <si>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</si>
  <si>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</si>
  <si>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</si>
  <si>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</si>
  <si>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</si>
  <si>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</si>
  <si>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</si>
  <si>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</si>
  <si>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</si>
  <si>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</si>
  <si>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</si>
  <si>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</si>
  <si>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</si>
  <si>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</si>
  <si>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</si>
  <si>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</si>
  <si>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</si>
  <si>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</si>
  <si>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</si>
  <si>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</si>
  <si>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</si>
  <si>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</si>
  <si>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</si>
  <si>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</si>
  <si>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</si>
  <si>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</si>
  <si>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</si>
  <si>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</si>
  <si>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</si>
  <si>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</si>
  <si>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</si>
  <si>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</si>
  <si>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</si>
  <si>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</si>
  <si>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</si>
  <si>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</si>
  <si>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</si>
  <si>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</si>
  <si>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</si>
  <si>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</si>
  <si>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</si>
  <si>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</si>
  <si>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</si>
  <si>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</si>
  <si>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</si>
  <si>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</si>
  <si>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</si>
  <si>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</si>
  <si>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</si>
  <si>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</si>
  <si>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</si>
  <si>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</si>
  <si>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</si>
  <si>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</si>
  <si>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</si>
  <si>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</si>
  <si>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</si>
  <si>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</si>
  <si>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</si>
  <si>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</si>
  <si>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</si>
  <si>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</si>
  <si>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</si>
  <si>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</si>
  <si>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</si>
  <si>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</si>
  <si>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</si>
  <si>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</si>
  <si>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</si>
  <si>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</si>
  <si>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</si>
  <si>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</si>
  <si>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</si>
  <si>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</si>
  <si>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</si>
  <si>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</si>
  <si>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</si>
  <si>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</si>
  <si>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</si>
  <si>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</si>
  <si>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</si>
  <si>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</si>
  <si>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</si>
  <si>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</si>
  <si>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</si>
  <si>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</si>
  <si>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</si>
  <si>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</si>
  <si>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</si>
  <si>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</si>
  <si>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</si>
  <si>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</si>
  <si>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</si>
  <si>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</si>
  <si>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</si>
  <si>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</si>
  <si>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</si>
  <si>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</si>
  <si>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</si>
  <si>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</si>
  <si>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</si>
  <si>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</si>
  <si>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</si>
  <si>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</si>
  <si>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</si>
  <si>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</si>
  <si>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</si>
  <si>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</si>
  <si>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</si>
  <si>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</si>
  <si>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</si>
  <si>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</si>
  <si>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</si>
  <si>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</si>
  <si>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</si>
  <si>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</si>
  <si>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</si>
  <si>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</si>
  <si>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</si>
  <si>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</si>
  <si>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</si>
  <si>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</si>
  <si>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</si>
  <si>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</si>
  <si>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</si>
  <si>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</si>
  <si>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</si>
  <si>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</si>
  <si>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</si>
  <si>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</si>
  <si>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</si>
  <si>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</si>
  <si>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</si>
  <si>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</si>
  <si>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</si>
  <si>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</si>
  <si>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</si>
  <si>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</si>
  <si>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</si>
  <si>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</si>
  <si>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</si>
  <si>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</si>
  <si>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</si>
  <si>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</si>
  <si>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</si>
  <si>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</si>
  <si>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</si>
  <si>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</si>
  <si>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</si>
  <si>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</si>
  <si>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</si>
  <si>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</si>
  <si>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</si>
  <si>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</si>
  <si>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</si>
  <si>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</si>
  <si>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</si>
  <si>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</si>
  <si>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</si>
  <si>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</si>
  <si>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</si>
  <si>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</si>
  <si>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</si>
  <si>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</si>
  <si>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</si>
  <si>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</si>
  <si>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</si>
  <si>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</si>
  <si>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</si>
  <si>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</si>
  <si>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</si>
  <si>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</si>
  <si>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</si>
  <si>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</si>
  <si>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</si>
  <si>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</si>
  <si>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</si>
  <si>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</si>
  <si>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</si>
  <si>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</si>
  <si>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</si>
  <si>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</si>
  <si>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</si>
  <si>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</si>
  <si>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</si>
  <si>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</si>
  <si>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</si>
  <si>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</si>
  <si>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</si>
  <si>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</si>
  <si>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</si>
  <si>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</si>
  <si>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</si>
  <si>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</si>
  <si>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</si>
  <si>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</si>
  <si>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</si>
  <si>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</si>
  <si>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</si>
  <si>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</si>
  <si>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</si>
  <si>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</si>
  <si>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</si>
  <si>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</si>
  <si>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</si>
  <si>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</si>
  <si>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</si>
  <si>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</si>
  <si>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</si>
  <si>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</si>
  <si>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</si>
  <si>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</si>
  <si>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</si>
  <si>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</si>
  <si>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</si>
  <si>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</si>
  <si>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</si>
  <si>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</si>
  <si>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</si>
  <si>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</si>
  <si>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</si>
  <si>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</si>
  <si>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</si>
  <si>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</si>
  <si>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</si>
  <si>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</si>
  <si>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</si>
  <si>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</si>
  <si>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</si>
  <si>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</si>
  <si>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</si>
  <si>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</si>
  <si>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</si>
  <si>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</si>
  <si>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</si>
  <si>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</si>
  <si>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</si>
  <si>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</si>
  <si>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</si>
  <si>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</si>
  <si>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</si>
  <si>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</si>
  <si>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</si>
  <si>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</si>
  <si>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</si>
  <si>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</si>
  <si>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</si>
  <si>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</si>
  <si>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</si>
  <si>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</si>
  <si>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</si>
  <si>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</si>
  <si>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</si>
  <si>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</si>
  <si>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</si>
  <si>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</si>
  <si>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</si>
  <si>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</si>
  <si>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</si>
  <si>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</si>
  <si>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</si>
  <si>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</si>
  <si>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</si>
  <si>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</si>
  <si>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</si>
  <si>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</si>
  <si>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</si>
  <si>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</si>
  <si>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</si>
  <si>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</si>
  <si>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</si>
  <si>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</si>
  <si>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</si>
  <si>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</si>
  <si>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</si>
  <si>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</si>
  <si>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</si>
  <si>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</si>
  <si>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</si>
  <si>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</si>
  <si>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</si>
  <si>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</si>
  <si>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</si>
  <si>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</si>
  <si>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</si>
  <si>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</si>
  <si>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</si>
  <si>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</si>
  <si>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</si>
  <si>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</si>
  <si>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</si>
  <si>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</si>
  <si>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</si>
  <si>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</si>
  <si>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</si>
  <si>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</si>
  <si>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</si>
  <si>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</si>
  <si>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</si>
  <si>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</si>
  <si>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</si>
  <si>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</si>
  <si>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</si>
  <si>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</si>
  <si>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</si>
  <si>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</si>
  <si>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</si>
  <si>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</si>
  <si>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</si>
  <si>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</si>
  <si>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</si>
  <si>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</si>
  <si>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</si>
  <si>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</si>
  <si>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</si>
  <si>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</si>
  <si>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</si>
  <si>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</si>
  <si>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</si>
  <si>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</si>
  <si>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</si>
  <si>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</si>
  <si>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</si>
  <si>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</si>
  <si>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</si>
  <si>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</si>
  <si>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</si>
  <si>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</si>
  <si>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</si>
  <si>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</si>
  <si>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</si>
  <si>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</si>
  <si>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</si>
  <si>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</si>
  <si>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</si>
  <si>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</si>
  <si>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</si>
  <si>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</si>
  <si>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</si>
  <si>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</si>
  <si>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</si>
  <si>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</si>
  <si>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</si>
  <si>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</si>
  <si>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</si>
  <si>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</si>
  <si>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</si>
  <si>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</si>
  <si>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</si>
  <si>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</si>
  <si>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</si>
  <si>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</si>
  <si>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</si>
  <si>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</si>
  <si>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</si>
  <si>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</si>
  <si>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</si>
  <si>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</si>
  <si>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</si>
  <si>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</si>
  <si>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</si>
  <si>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</si>
  <si>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</si>
  <si>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</si>
  <si>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</si>
  <si>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</si>
  <si>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</si>
  <si>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</si>
  <si>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</si>
  <si>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</si>
  <si>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</si>
  <si>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</si>
  <si>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</si>
  <si>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</si>
  <si>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</si>
  <si>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</si>
  <si>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</si>
  <si>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</si>
  <si>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</si>
  <si>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</si>
  <si>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</si>
  <si>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</si>
  <si>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</si>
  <si>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</si>
  <si>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</si>
  <si>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</si>
  <si>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</si>
  <si>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</si>
  <si>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</si>
  <si>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</si>
  <si>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</si>
  <si>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</si>
  <si>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</si>
  <si>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</si>
  <si>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</si>
  <si>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</si>
  <si>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</si>
  <si>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</si>
  <si>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</si>
  <si>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</si>
  <si>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</si>
  <si>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</si>
  <si>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</si>
  <si>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</si>
  <si>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</si>
  <si>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</si>
  <si>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</si>
  <si>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</si>
  <si>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</si>
  <si>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</si>
  <si>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</si>
  <si>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</si>
  <si>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</si>
  <si>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</si>
  <si>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</si>
  <si>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</si>
  <si>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</si>
  <si>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</si>
  <si>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</si>
  <si>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</si>
  <si>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</si>
  <si>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</si>
  <si>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</si>
  <si>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</si>
  <si>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</si>
  <si>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</si>
  <si>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</si>
  <si>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</si>
  <si>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</si>
  <si>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</si>
  <si>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</si>
  <si>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</si>
  <si>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</si>
  <si>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</si>
  <si>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</si>
  <si>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</si>
  <si>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</si>
  <si>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</si>
  <si>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</si>
  <si>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</si>
  <si>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</si>
  <si>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</si>
  <si>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</si>
  <si>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</si>
  <si>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</si>
  <si>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</si>
  <si>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</si>
  <si>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</si>
  <si>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</si>
  <si>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</si>
  <si>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</si>
  <si>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</si>
  <si>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</si>
  <si>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</si>
  <si>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</si>
  <si>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</si>
  <si>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</si>
  <si>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</si>
  <si>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</si>
  <si>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</si>
  <si>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</si>
  <si>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</si>
  <si>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</si>
  <si>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</si>
  <si>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</si>
  <si>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</si>
  <si>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</si>
  <si>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</si>
  <si>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</si>
  <si>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</si>
  <si>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</si>
  <si>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</si>
  <si>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</si>
  <si>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</si>
  <si>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</si>
  <si>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</si>
  <si>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</si>
  <si>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</si>
  <si>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</si>
  <si>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</si>
  <si>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</si>
  <si>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</si>
  <si>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</si>
  <si>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</si>
  <si>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</si>
  <si>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</si>
  <si>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</si>
  <si>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</si>
  <si>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</si>
  <si>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</si>
  <si>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</si>
  <si>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</si>
  <si>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</si>
  <si>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</si>
  <si>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</si>
  <si>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</si>
  <si>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</si>
  <si>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</si>
  <si>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</si>
  <si>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</si>
  <si>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</si>
  <si>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</si>
  <si>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</si>
  <si>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</si>
  <si>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</si>
  <si>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</si>
  <si>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</si>
  <si>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</si>
  <si>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</si>
  <si>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</si>
  <si>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</si>
  <si>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</si>
  <si>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</si>
  <si>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</si>
  <si>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</si>
  <si>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</si>
  <si>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</si>
  <si>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</si>
  <si>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</si>
  <si>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</si>
  <si>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</si>
  <si>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</si>
  <si>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</si>
  <si>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</si>
  <si>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</si>
  <si>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</si>
  <si>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</si>
  <si>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</si>
  <si>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</si>
  <si>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</si>
  <si>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</si>
  <si>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</si>
  <si>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</si>
  <si>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</si>
  <si>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</si>
  <si>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</si>
  <si>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</si>
  <si>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</si>
  <si>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</si>
  <si>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</si>
  <si>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</si>
  <si>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</si>
  <si>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</si>
  <si>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</si>
  <si>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</si>
  <si>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</si>
  <si>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</si>
  <si>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</si>
  <si>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</si>
  <si>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</si>
  <si>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</si>
  <si>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</si>
  <si>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</si>
  <si>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</si>
  <si>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</si>
  <si>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</si>
  <si>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</si>
  <si>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</si>
  <si>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</si>
  <si>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</si>
  <si>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</si>
  <si>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</si>
  <si>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</si>
  <si>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</si>
  <si>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</si>
  <si>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</si>
  <si>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</si>
  <si>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</si>
  <si>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</si>
  <si>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</si>
  <si>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</si>
  <si>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</si>
  <si>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</si>
  <si>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</si>
  <si>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</si>
  <si>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</si>
  <si>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</si>
  <si>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</si>
  <si>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</si>
  <si>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</si>
  <si>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</si>
  <si>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</si>
  <si>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</si>
  <si>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</si>
  <si>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</si>
  <si>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</si>
  <si>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</si>
  <si>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</si>
  <si>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</si>
  <si>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</si>
  <si>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</si>
  <si>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</si>
  <si>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</si>
  <si>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</si>
  <si>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</si>
  <si>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</si>
  <si>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</si>
  <si>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</si>
  <si>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</si>
  <si>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</si>
  <si>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</si>
  <si>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</si>
  <si>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</si>
  <si>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</si>
  <si>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</si>
  <si>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</si>
  <si>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</si>
  <si>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</si>
  <si>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</si>
  <si>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</si>
  <si>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</si>
  <si>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</si>
  <si>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</si>
  <si>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</si>
  <si>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</si>
  <si>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</si>
  <si>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</si>
  <si>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</si>
  <si>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</si>
  <si>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</si>
  <si>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</si>
  <si>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</si>
  <si>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</si>
  <si>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</si>
  <si>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</si>
  <si>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</si>
  <si>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</si>
  <si>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</si>
  <si>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</si>
  <si>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</si>
  <si>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</si>
  <si>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</si>
  <si>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</si>
  <si>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</si>
  <si>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</si>
  <si>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</si>
  <si>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</si>
  <si>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</si>
  <si>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</si>
  <si>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</si>
  <si>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</si>
  <si>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</si>
  <si>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</si>
  <si>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</si>
  <si>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</si>
  <si>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</si>
  <si>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</si>
  <si>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</si>
  <si>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</si>
  <si>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</si>
  <si>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</si>
  <si>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</si>
  <si>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</si>
  <si>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</si>
  <si>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</si>
  <si>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</si>
  <si>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</si>
  <si>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</si>
  <si>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</si>
  <si>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</si>
  <si>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</si>
  <si>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</si>
  <si>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</si>
  <si>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</si>
  <si>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</si>
  <si>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</si>
  <si>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</si>
  <si>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</si>
  <si>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</si>
  <si>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</si>
  <si>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</si>
  <si>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</si>
  <si>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</si>
  <si>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</si>
  <si>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</si>
  <si>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</si>
  <si>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</si>
  <si>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</si>
  <si>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</si>
  <si>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</si>
  <si>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</si>
  <si>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</si>
  <si>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</si>
  <si>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</si>
  <si>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</si>
  <si>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</si>
  <si>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</si>
  <si>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</si>
  <si>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</si>
  <si>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</si>
  <si>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</si>
  <si>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</si>
  <si>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</si>
  <si>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</si>
  <si>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</si>
  <si>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</si>
  <si>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</si>
  <si>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</si>
  <si>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</si>
  <si>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</si>
  <si>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</si>
  <si>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</si>
  <si>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</si>
  <si>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</si>
  <si>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</si>
  <si>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</si>
  <si>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</si>
  <si>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</si>
  <si>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</si>
  <si>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</si>
  <si>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</si>
  <si>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</si>
  <si>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</si>
  <si>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</si>
  <si>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</si>
  <si>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</si>
  <si>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</si>
  <si>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</si>
  <si>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</si>
  <si>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</si>
  <si>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</si>
  <si>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</si>
  <si>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</si>
  <si>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</si>
  <si>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</si>
  <si>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</si>
  <si>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</si>
  <si>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</si>
  <si>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</si>
  <si>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</si>
  <si>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</si>
  <si>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</si>
  <si>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</si>
  <si>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</si>
  <si>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</si>
  <si>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</si>
  <si>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</si>
  <si>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</si>
  <si>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</si>
  <si>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</si>
  <si>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</si>
  <si>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</si>
  <si>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</si>
  <si>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</si>
  <si>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</si>
  <si>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</si>
  <si>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</si>
  <si>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</si>
  <si>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</si>
  <si>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</si>
  <si>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</si>
  <si>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</si>
  <si>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</si>
  <si>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</si>
  <si>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</si>
  <si>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</si>
  <si>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</si>
  <si>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</si>
  <si>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</si>
  <si>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</si>
  <si>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</si>
  <si>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</si>
  <si>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</si>
  <si>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</si>
  <si>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</si>
  <si>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</si>
  <si>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</si>
  <si>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</si>
  <si>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</si>
  <si>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</si>
  <si>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</si>
  <si>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</si>
  <si>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</si>
  <si>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</si>
  <si>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</si>
  <si>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</si>
  <si>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</si>
  <si>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</si>
  <si>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</si>
  <si>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</si>
  <si>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</si>
  <si>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</si>
  <si>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</si>
  <si>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</si>
  <si>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</si>
  <si>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</si>
  <si>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</si>
  <si>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</si>
  <si>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</si>
  <si>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</si>
  <si>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</si>
  <si>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</si>
  <si>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</si>
  <si>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</si>
  <si>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</si>
  <si>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</si>
  <si>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</si>
  <si>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</si>
  <si>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</si>
  <si>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</si>
  <si>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</si>
  <si>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</si>
  <si>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</si>
  <si>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</si>
  <si>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</si>
  <si>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</si>
  <si>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</si>
  <si>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</si>
  <si>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</si>
  <si>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</si>
  <si>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</si>
  <si>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</si>
  <si>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</si>
  <si>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</si>
  <si>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</si>
  <si>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</si>
  <si>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</si>
  <si>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</si>
  <si>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</si>
  <si>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</si>
  <si>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</si>
  <si>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</si>
  <si>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</si>
  <si>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</si>
  <si>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</si>
  <si>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</si>
  <si>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</si>
  <si>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</si>
  <si>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</si>
  <si>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</si>
  <si>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</si>
  <si>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</si>
  <si>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</si>
  <si>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</si>
  <si>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</si>
  <si>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</si>
  <si>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</si>
  <si>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</si>
  <si>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</si>
  <si>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</si>
  <si>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</si>
  <si>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</si>
  <si>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</si>
  <si>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</si>
  <si>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</si>
  <si>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</si>
  <si>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</si>
  <si>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</si>
  <si>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</si>
  <si>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</si>
  <si>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</si>
  <si>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</si>
  <si>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</si>
  <si>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</si>
  <si>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</si>
  <si>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</si>
  <si>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</si>
  <si>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</si>
  <si>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</si>
  <si>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</si>
  <si>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</si>
  <si>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</si>
  <si>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</si>
  <si>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</si>
  <si>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</si>
  <si>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</si>
  <si>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</si>
  <si>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</si>
  <si>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</si>
  <si>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</si>
  <si>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</si>
  <si>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</si>
  <si>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</si>
  <si>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</si>
  <si>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</si>
  <si>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</si>
  <si>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</si>
  <si>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</si>
  <si>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</si>
  <si>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</si>
  <si>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</si>
  <si>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</si>
  <si>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</si>
  <si>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</si>
  <si>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</si>
  <si>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</si>
  <si>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</si>
  <si>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</si>
  <si>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</si>
  <si>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</si>
  <si>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</si>
  <si>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</si>
  <si>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</si>
  <si>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</si>
  <si>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</si>
  <si>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</si>
  <si>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</si>
  <si>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</si>
  <si>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</si>
  <si>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</si>
  <si>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</si>
  <si>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</si>
  <si>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</si>
  <si>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</si>
  <si>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</si>
  <si>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</si>
  <si>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</si>
  <si>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</si>
  <si>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</si>
  <si>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</si>
  <si>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</si>
  <si>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</si>
  <si>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</si>
  <si>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</si>
  <si>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</si>
  <si>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</si>
  <si>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</si>
  <si>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</si>
  <si>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</si>
  <si>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</si>
  <si>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</si>
  <si>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</si>
  <si>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</si>
  <si>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</si>
  <si>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</si>
  <si>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</si>
  <si>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</si>
  <si>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</si>
  <si>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</si>
  <si>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</si>
  <si>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</si>
  <si>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</si>
  <si>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</si>
  <si>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</si>
  <si>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</si>
  <si>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</si>
  <si>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</si>
  <si>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</si>
  <si>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</si>
  <si>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</si>
  <si>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</si>
  <si>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</si>
  <si>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</si>
  <si>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</si>
  <si>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</si>
  <si>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</si>
  <si>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</si>
  <si>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</si>
  <si>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</si>
  <si>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</si>
  <si>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</si>
  <si>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</si>
  <si>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</si>
  <si>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</si>
  <si>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</si>
  <si>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</si>
  <si>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</si>
  <si>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</si>
  <si>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</si>
  <si>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</si>
  <si>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</si>
  <si>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</si>
  <si>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</si>
  <si>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</si>
  <si>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</si>
  <si>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</si>
  <si>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</si>
  <si>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</si>
  <si>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</si>
  <si>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</si>
  <si>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</si>
  <si>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</si>
  <si>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</si>
  <si>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</si>
  <si>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</si>
  <si>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</si>
  <si>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</si>
  <si>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</si>
  <si>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</si>
  <si>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</si>
  <si>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</si>
  <si>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</si>
  <si>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</si>
  <si>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</si>
  <si>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</si>
  <si>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</si>
  <si>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</si>
  <si>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</si>
  <si>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</si>
  <si>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</si>
  <si>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</si>
  <si>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</si>
  <si>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</si>
  <si>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</si>
  <si>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</si>
  <si>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</si>
  <si>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</si>
  <si>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</si>
  <si>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</si>
  <si>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</si>
  <si>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</si>
  <si>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</si>
  <si>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</si>
  <si>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</si>
  <si>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</si>
  <si>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</si>
  <si>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</si>
  <si>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</si>
  <si>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</si>
  <si>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</si>
  <si>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</si>
  <si>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</si>
  <si>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</si>
  <si>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</si>
  <si>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</si>
  <si>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</si>
  <si>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</si>
  <si>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</si>
  <si>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</si>
  <si>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</si>
  <si>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</si>
  <si>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</si>
  <si>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</si>
  <si>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</si>
  <si>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</si>
  <si>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</si>
  <si>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</si>
  <si>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</si>
  <si>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</si>
  <si>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</si>
  <si>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</si>
  <si>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</si>
  <si>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</si>
  <si>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</si>
  <si>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</si>
  <si>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</si>
  <si>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</si>
  <si>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</si>
  <si>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</si>
  <si>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</si>
  <si>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</si>
  <si>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</si>
  <si>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</si>
  <si>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</si>
  <si>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</si>
  <si>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</si>
  <si>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</si>
  <si>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</si>
  <si>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</si>
  <si>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</si>
  <si>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</si>
  <si>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</si>
  <si>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</si>
  <si>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</si>
  <si>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</si>
  <si>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</si>
  <si>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</si>
  <si>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</si>
  <si>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</si>
  <si>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</si>
  <si>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</si>
  <si>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</si>
  <si>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</si>
  <si>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</si>
  <si>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</si>
  <si>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</si>
  <si>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</si>
  <si>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</si>
  <si>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</si>
  <si>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</si>
  <si>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</si>
  <si>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</si>
  <si>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</si>
  <si>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</si>
  <si>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</si>
  <si>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</si>
  <si>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</si>
  <si>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</si>
  <si>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</si>
  <si>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</si>
  <si>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</si>
  <si>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</si>
  <si>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</si>
  <si>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</si>
  <si>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</si>
  <si>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</si>
  <si>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</si>
  <si>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</si>
  <si>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</si>
  <si>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</si>
  <si>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</si>
  <si>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</si>
  <si>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</si>
  <si>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</si>
  <si>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</si>
  <si>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</si>
  <si>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</si>
  <si>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</si>
  <si>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</si>
  <si>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</si>
  <si>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</si>
  <si>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</si>
  <si>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</si>
  <si>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</si>
  <si>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</si>
  <si>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</si>
  <si>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</si>
  <si>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</si>
  <si>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</si>
  <si>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</si>
  <si>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</si>
  <si>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</si>
  <si>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</si>
  <si>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</si>
  <si>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</si>
  <si>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</si>
  <si>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</si>
  <si>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</si>
  <si>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</si>
  <si>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</si>
  <si>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</si>
  <si>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</si>
  <si>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</si>
  <si>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</si>
  <si>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</si>
  <si>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</si>
  <si>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</si>
  <si>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</si>
  <si>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</si>
  <si>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</si>
  <si>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</si>
  <si>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</si>
  <si>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</si>
  <si>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</si>
  <si>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</si>
  <si>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</si>
  <si>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</si>
  <si>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</si>
  <si>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</si>
  <si>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</si>
  <si>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</si>
  <si>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</si>
  <si>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</si>
  <si>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</si>
  <si>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</si>
  <si>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</si>
  <si>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</si>
  <si>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</si>
  <si>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</si>
  <si>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</si>
  <si>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</si>
  <si>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</si>
  <si>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</si>
  <si>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</si>
  <si>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</si>
  <si>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</si>
  <si>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</si>
  <si>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</si>
  <si>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</si>
  <si>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</si>
  <si>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</si>
  <si>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</si>
  <si>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</si>
  <si>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</si>
  <si>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</si>
  <si>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</si>
  <si>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</si>
  <si>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</si>
  <si>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</si>
  <si>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</si>
  <si>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</si>
  <si>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</si>
  <si>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</si>
  <si>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</si>
  <si>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</si>
  <si>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</si>
  <si>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</si>
  <si>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</si>
  <si>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</si>
  <si>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</si>
  <si>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</si>
  <si>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</si>
  <si>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</si>
  <si>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</si>
  <si>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</si>
  <si>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</si>
  <si>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</si>
  <si>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</si>
  <si>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</si>
  <si>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</si>
  <si>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</si>
  <si>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</si>
  <si>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</si>
  <si>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</si>
  <si>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</si>
  <si>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</si>
  <si>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</si>
  <si>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</si>
  <si>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</si>
  <si>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</si>
  <si>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</si>
  <si>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</si>
  <si>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</si>
  <si>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</si>
  <si>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</si>
  <si>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</si>
  <si>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</si>
  <si>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</si>
  <si>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</si>
  <si>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</si>
  <si>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</si>
  <si>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</si>
  <si>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</si>
  <si>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</si>
  <si>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</si>
  <si>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</si>
  <si>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</si>
  <si>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</si>
  <si>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</si>
  <si>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</si>
  <si>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</si>
  <si>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</si>
  <si>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</si>
  <si>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</si>
  <si>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</si>
  <si>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</si>
  <si>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</si>
  <si>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</si>
  <si>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</si>
  <si>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</si>
  <si>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</si>
  <si>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</si>
  <si>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</si>
  <si>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</si>
  <si>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</si>
  <si>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</si>
  <si>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</si>
  <si>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</si>
  <si>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</si>
  <si>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</si>
  <si>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</si>
  <si>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</si>
  <si>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</si>
  <si>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</si>
  <si>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</si>
  <si>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</si>
  <si>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</si>
  <si>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</si>
  <si>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</si>
  <si>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</si>
  <si>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</si>
  <si>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</si>
  <si>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</si>
  <si>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</si>
  <si>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</si>
  <si>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</si>
  <si>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</si>
  <si>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</si>
  <si>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</si>
  <si>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</si>
  <si>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</si>
  <si>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</si>
  <si>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</si>
  <si>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</si>
  <si>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</si>
  <si>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</si>
  <si>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</si>
  <si>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</si>
  <si>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</si>
  <si>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</si>
  <si>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</si>
  <si>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</si>
  <si>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</si>
  <si>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</si>
  <si>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</si>
  <si>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</si>
  <si>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</si>
  <si>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</si>
  <si>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</si>
  <si>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</si>
  <si>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</si>
  <si>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</si>
  <si>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</si>
  <si>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</si>
  <si>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</si>
  <si>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</si>
  <si>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</si>
  <si>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</si>
  <si>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</si>
  <si>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</si>
  <si>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</si>
  <si>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</si>
  <si>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</si>
  <si>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</si>
  <si>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</si>
  <si>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</si>
  <si>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</si>
  <si>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</si>
  <si>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</si>
  <si>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</si>
  <si>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</si>
  <si>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</si>
  <si>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</si>
  <si>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</si>
  <si>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</si>
  <si>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</si>
  <si>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</si>
  <si>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</si>
  <si>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</si>
  <si>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</si>
  <si>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</si>
  <si>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</si>
  <si>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</si>
  <si>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</si>
  <si>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</si>
  <si>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</si>
  <si>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</si>
  <si>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</si>
  <si>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</si>
  <si>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</si>
  <si>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</si>
  <si>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</si>
  <si>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</si>
  <si>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</si>
  <si>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</si>
  <si>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</si>
  <si>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</si>
  <si>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</si>
  <si>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</si>
  <si>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</si>
  <si>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</si>
  <si>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</si>
  <si>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</si>
  <si>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</si>
  <si>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</si>
  <si>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</si>
  <si>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</si>
  <si>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</si>
  <si>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</si>
  <si>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</si>
  <si>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</si>
  <si>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</si>
  <si>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</si>
  <si>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</si>
  <si>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</si>
  <si>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</si>
  <si>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</si>
  <si>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</si>
  <si>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</si>
  <si>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</si>
  <si>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</si>
  <si>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</si>
  <si>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</si>
  <si>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</si>
  <si>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</si>
  <si>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</si>
  <si>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</si>
  <si>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</si>
  <si>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</si>
  <si>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</si>
  <si>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</si>
  <si>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</si>
  <si>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</si>
  <si>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</si>
  <si>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</si>
  <si>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</si>
  <si>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</si>
  <si>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</si>
  <si>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</si>
  <si>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</si>
  <si>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</si>
  <si>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</si>
  <si>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</si>
  <si>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</si>
  <si>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</si>
  <si>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</si>
  <si>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</si>
  <si>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</si>
  <si>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</si>
  <si>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</si>
  <si>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</si>
  <si>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</si>
  <si>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</si>
  <si>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</si>
  <si>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</si>
  <si>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</si>
  <si>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</si>
  <si>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</si>
  <si>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</si>
  <si>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</si>
  <si>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</si>
  <si>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</si>
  <si>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</si>
  <si>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</si>
  <si>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</si>
  <si>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</si>
  <si>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</si>
  <si>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</si>
  <si>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</si>
  <si>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</si>
  <si>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</si>
  <si>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</si>
  <si>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</si>
  <si>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</si>
  <si>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</si>
  <si>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</si>
  <si>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</si>
  <si>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</si>
  <si>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</si>
  <si>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</si>
  <si>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</si>
  <si>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</si>
  <si>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</si>
  <si>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</si>
  <si>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</si>
  <si>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</si>
  <si>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</si>
  <si>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</si>
  <si>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</si>
  <si>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</si>
  <si>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</si>
  <si>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</si>
  <si>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</si>
  <si>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</si>
  <si>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</si>
  <si>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</si>
  <si>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</si>
  <si>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</si>
  <si>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</si>
  <si>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</si>
  <si>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</si>
  <si>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</si>
  <si>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</si>
  <si>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</si>
  <si>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</si>
  <si>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</si>
  <si>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</si>
  <si>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</si>
  <si>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</si>
  <si>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</si>
  <si>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</si>
  <si>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</si>
  <si>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</si>
  <si>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</si>
  <si>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</si>
  <si>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</si>
  <si>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</si>
  <si>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</si>
  <si>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</si>
  <si>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</si>
  <si>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</si>
  <si>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</si>
  <si>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</si>
  <si>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</si>
  <si>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</si>
  <si>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</si>
  <si>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</si>
  <si>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</si>
  <si>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</si>
  <si>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</si>
  <si>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</si>
  <si>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</si>
  <si>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</si>
  <si>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</si>
  <si>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</si>
  <si>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</si>
  <si>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</si>
  <si>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</si>
  <si>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</si>
  <si>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</si>
  <si>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</si>
  <si>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</si>
  <si>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</si>
  <si>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</si>
  <si>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</si>
  <si>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</si>
  <si>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</si>
  <si>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</si>
  <si>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</si>
  <si>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</si>
  <si>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</si>
  <si>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</si>
  <si>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</si>
  <si>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</si>
  <si>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</si>
  <si>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</si>
  <si>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</si>
  <si>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</si>
  <si>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</si>
  <si>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</si>
  <si>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</si>
  <si>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</si>
  <si>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</si>
  <si>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</si>
  <si>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</si>
  <si>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</si>
  <si>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</si>
  <si>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</si>
  <si>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</si>
  <si>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</si>
  <si>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</si>
  <si>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</si>
  <si>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</si>
  <si>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</si>
  <si>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</si>
  <si>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</si>
  <si>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</si>
  <si>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</si>
  <si>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</si>
  <si>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</si>
  <si>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</si>
  <si>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</si>
  <si>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</si>
  <si>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</si>
  <si>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</si>
  <si>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</si>
  <si>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</si>
  <si>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</si>
  <si>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</si>
  <si>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</si>
  <si>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</si>
  <si>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</si>
  <si>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</si>
  <si>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</si>
  <si>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</si>
  <si>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</si>
  <si>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</si>
  <si>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</si>
  <si>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</si>
  <si>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</si>
  <si>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</si>
  <si>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</si>
  <si>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</si>
  <si>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</si>
  <si>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</si>
  <si>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</si>
  <si>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</si>
  <si>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</si>
  <si>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</si>
  <si>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</si>
  <si>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</si>
  <si>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</si>
  <si>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</si>
  <si>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</si>
  <si>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</si>
  <si>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</si>
  <si>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</si>
  <si>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</si>
  <si>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</si>
  <si>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</si>
  <si>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</si>
  <si>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</si>
  <si>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</si>
  <si>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</si>
  <si>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</si>
  <si>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</si>
  <si>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</si>
  <si>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</si>
  <si>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</si>
  <si>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</si>
  <si>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</si>
  <si>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</si>
  <si>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</si>
  <si>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</si>
  <si>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</si>
  <si>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</si>
  <si>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</si>
  <si>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</si>
  <si>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</si>
  <si>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</si>
  <si>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</si>
  <si>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</si>
  <si>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</si>
  <si>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</si>
  <si>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</si>
  <si>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</si>
  <si>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</si>
  <si>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</si>
  <si>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</si>
  <si>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</si>
  <si>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</si>
  <si>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</si>
  <si>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</si>
  <si>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</si>
  <si>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</si>
  <si>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</si>
  <si>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</si>
  <si>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</si>
  <si>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</si>
  <si>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</si>
  <si>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</si>
  <si>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</si>
  <si>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</si>
  <si>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</si>
  <si>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</si>
  <si>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</si>
  <si>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</si>
  <si>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</si>
  <si>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</si>
  <si>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</si>
  <si>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</si>
  <si>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</si>
  <si>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</si>
  <si>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</si>
  <si>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</si>
  <si>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</si>
  <si>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</si>
  <si>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</si>
  <si>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</si>
  <si>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</si>
  <si>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</si>
  <si>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</si>
  <si>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</si>
  <si>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</si>
  <si>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</si>
  <si>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</si>
  <si>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</si>
  <si>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</si>
  <si>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</si>
  <si>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</si>
  <si>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</si>
  <si>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</si>
  <si>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</si>
  <si>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</si>
  <si>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</si>
  <si>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</si>
  <si>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</si>
  <si>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</si>
  <si>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</si>
  <si>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</si>
  <si>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</si>
  <si>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</si>
  <si>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</si>
  <si>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</si>
  <si>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</si>
  <si>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</si>
  <si>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</si>
  <si>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</si>
  <si>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</si>
  <si>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</si>
  <si>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</si>
  <si>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</si>
  <si>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</si>
  <si>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</si>
  <si>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</si>
  <si>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</si>
  <si>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</si>
  <si>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</si>
  <si>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</si>
  <si>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</si>
  <si>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</si>
  <si>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</si>
  <si>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</si>
  <si>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</si>
  <si>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</si>
  <si>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</si>
  <si>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</si>
  <si>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</si>
  <si>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</si>
  <si>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</si>
  <si>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</si>
  <si>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</si>
  <si>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</si>
  <si>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</si>
  <si>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</si>
  <si>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</si>
  <si>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</si>
  <si>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</si>
  <si>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</si>
  <si>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</si>
  <si>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</si>
  <si>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</si>
  <si>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</si>
  <si>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</si>
  <si>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</si>
  <si>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</si>
  <si>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</si>
  <si>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</si>
  <si>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</si>
  <si>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</si>
  <si>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</si>
  <si>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</si>
  <si>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</si>
  <si>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</si>
  <si>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</si>
  <si>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</si>
  <si>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</si>
  <si>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</si>
  <si>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</si>
  <si>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</si>
  <si>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</si>
  <si>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</si>
  <si>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</si>
  <si>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</si>
  <si>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</si>
  <si>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</si>
  <si>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</si>
  <si>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</si>
  <si>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</si>
  <si>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</si>
  <si>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</si>
  <si>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</si>
  <si>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</si>
  <si>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</si>
  <si>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</si>
  <si>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</si>
  <si>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</si>
  <si>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</si>
  <si>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</si>
  <si>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</si>
  <si>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</si>
  <si>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</si>
  <si>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</si>
  <si>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</si>
  <si>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</si>
  <si>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</si>
  <si>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</si>
  <si>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</si>
  <si>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</si>
  <si>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</si>
  <si>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</si>
  <si>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</si>
  <si>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</si>
  <si>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</si>
  <si>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</si>
  <si>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</si>
  <si>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</si>
  <si>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</si>
  <si>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</si>
  <si>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</si>
  <si>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</si>
  <si>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</si>
  <si>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</si>
  <si>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</si>
  <si>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</si>
  <si>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</si>
  <si>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</si>
  <si>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</si>
  <si>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</si>
  <si>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</si>
  <si>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</si>
  <si>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</si>
  <si>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</si>
  <si>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</si>
  <si>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</si>
  <si>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</si>
  <si>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</si>
  <si>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</si>
  <si>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</si>
  <si>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</si>
  <si>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</si>
  <si>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</si>
  <si>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</si>
  <si>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</si>
  <si>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</si>
  <si>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</si>
  <si>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</si>
  <si>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</si>
  <si>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</si>
  <si>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</si>
  <si>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</si>
  <si>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</si>
  <si>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</si>
  <si>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</si>
  <si>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</si>
  <si>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</si>
  <si>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</si>
  <si>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</si>
  <si>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</si>
  <si>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</si>
  <si>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</si>
  <si>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</si>
  <si>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</si>
  <si>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</si>
  <si>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</si>
  <si>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</si>
  <si>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</si>
  <si>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</si>
  <si>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</si>
  <si>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</si>
  <si>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</si>
  <si>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</si>
  <si>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</si>
  <si>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</si>
  <si>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</si>
  <si>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</si>
  <si>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</si>
  <si>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</si>
  <si>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</si>
  <si>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</si>
  <si>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</si>
  <si>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</si>
  <si>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</si>
  <si>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</si>
  <si>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</si>
  <si>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</si>
  <si>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</si>
  <si>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</si>
  <si>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</si>
  <si>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</si>
  <si>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</si>
  <si>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</si>
  <si>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</si>
  <si>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</si>
  <si>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</si>
  <si>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</si>
  <si>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</si>
  <si>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</si>
  <si>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</si>
  <si>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</si>
  <si>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</si>
  <si>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</si>
  <si>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</si>
  <si>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</si>
  <si>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</si>
  <si>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</si>
  <si>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</si>
  <si>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</si>
  <si>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</si>
  <si>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</si>
  <si>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</si>
  <si>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</si>
  <si>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</si>
  <si>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</si>
  <si>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</si>
  <si>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</si>
  <si>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</si>
  <si>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</si>
  <si>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</si>
  <si>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</si>
  <si>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</si>
  <si>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</si>
  <si>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</si>
  <si>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</si>
  <si>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</si>
  <si>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</si>
  <si>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</si>
  <si>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</si>
  <si>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</si>
  <si>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</si>
  <si>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</si>
  <si>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</si>
  <si>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</si>
  <si>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</si>
  <si>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</si>
  <si>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</si>
  <si>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</si>
  <si>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</si>
  <si>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</si>
  <si>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</si>
  <si>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</si>
  <si>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</si>
  <si>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</si>
  <si>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</si>
  <si>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</si>
  <si>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</si>
  <si>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</si>
  <si>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</si>
  <si>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</si>
  <si>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</si>
  <si>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</si>
  <si>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</si>
  <si>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</si>
  <si>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</si>
  <si>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</si>
  <si>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</si>
  <si>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</si>
  <si>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</si>
  <si>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</si>
  <si>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</si>
  <si>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</si>
  <si>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</si>
  <si>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</si>
  <si>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</si>
  <si>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</si>
  <si>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</si>
  <si>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</si>
  <si>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</si>
  <si>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</si>
  <si>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</si>
  <si>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</si>
  <si>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</si>
  <si>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</si>
  <si>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</si>
  <si>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</si>
  <si>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</si>
  <si>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</si>
  <si>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</si>
  <si>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</si>
  <si>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</si>
  <si>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</si>
  <si>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</si>
  <si>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</si>
  <si>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</si>
  <si>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</si>
  <si>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</si>
  <si>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</si>
  <si>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</si>
  <si>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</si>
  <si>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</si>
  <si>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</si>
  <si>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</si>
  <si>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</si>
  <si>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</si>
  <si>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</si>
  <si>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</si>
  <si>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</si>
  <si>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</si>
  <si>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</si>
  <si>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</si>
  <si>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</si>
  <si>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</si>
  <si>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</si>
  <si>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</si>
  <si>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</si>
  <si>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</si>
  <si>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</si>
  <si>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</si>
  <si>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</si>
  <si>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</si>
  <si>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</si>
  <si>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</si>
  <si>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</si>
  <si>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</si>
  <si>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</si>
  <si>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</si>
  <si>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</si>
  <si>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</si>
  <si>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</si>
  <si>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</si>
  <si>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</si>
  <si>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</si>
  <si>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</si>
  <si>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</si>
  <si>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</si>
  <si>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</si>
  <si>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</si>
  <si>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</si>
  <si>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</si>
  <si>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</si>
  <si>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</si>
  <si>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</si>
  <si>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</si>
  <si>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</si>
  <si>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</si>
  <si>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</si>
  <si>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</si>
  <si>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</si>
  <si>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</si>
  <si>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</si>
  <si>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</si>
  <si>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</si>
  <si>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</si>
  <si>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</si>
  <si>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</si>
  <si>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</si>
  <si>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</si>
  <si>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</si>
  <si>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</si>
  <si>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</si>
  <si>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</si>
  <si>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</si>
  <si>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</si>
  <si>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</si>
  <si>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</si>
  <si>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</si>
  <si>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</si>
  <si>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</si>
  <si>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</si>
  <si>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</si>
  <si>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</si>
  <si>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</si>
  <si>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</si>
  <si>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</si>
  <si>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</si>
  <si>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</si>
  <si>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</si>
  <si>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</si>
  <si>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</si>
  <si>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</si>
  <si>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</si>
  <si>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</si>
  <si>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</si>
  <si>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</si>
  <si>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</si>
  <si>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</si>
  <si>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</si>
  <si>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</si>
  <si>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</si>
  <si>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</si>
  <si>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</si>
  <si>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</si>
  <si>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</si>
  <si>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</si>
  <si>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</si>
  <si>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</si>
  <si>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</si>
  <si>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</si>
  <si>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</si>
  <si>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</si>
  <si>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</si>
  <si>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</si>
  <si>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</si>
  <si>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</si>
  <si>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</si>
  <si>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</si>
  <si>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</si>
  <si>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</si>
  <si>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</si>
  <si>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</si>
  <si>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</si>
  <si>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</si>
  <si>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</si>
  <si>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</si>
  <si>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</si>
  <si>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</si>
  <si>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</si>
  <si>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</si>
  <si>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</si>
  <si>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</si>
  <si>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</si>
  <si>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</si>
  <si>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</si>
  <si>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</si>
  <si>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</si>
  <si>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</si>
  <si>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</si>
  <si>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</si>
  <si>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</si>
  <si>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</si>
  <si>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</si>
  <si>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</si>
  <si>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</si>
  <si>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</si>
  <si>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</si>
  <si>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</si>
  <si>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</si>
  <si>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</si>
  <si>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</si>
  <si>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</si>
  <si>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</si>
  <si>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</si>
  <si>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</si>
  <si>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</si>
  <si>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</si>
  <si>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</si>
  <si>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</si>
  <si>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</si>
  <si>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</si>
  <si>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</si>
  <si>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</si>
  <si>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</si>
  <si>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</si>
  <si>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</si>
  <si>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</si>
  <si>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</si>
  <si>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</si>
  <si>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</si>
  <si>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</si>
  <si>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</si>
  <si>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</si>
  <si>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</si>
  <si>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</si>
  <si>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</si>
  <si>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</si>
  <si>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</si>
  <si>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</si>
  <si>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</si>
  <si>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</si>
  <si>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</si>
  <si>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</si>
  <si>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</si>
  <si>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</si>
  <si>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</si>
  <si>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</si>
  <si>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</si>
  <si>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</si>
  <si>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</si>
  <si>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</si>
  <si>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</si>
  <si>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</si>
  <si>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</si>
  <si>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</si>
  <si>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</si>
  <si>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</si>
  <si>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</si>
  <si>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</si>
  <si>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</si>
  <si>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</si>
  <si>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</si>
  <si>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</si>
  <si>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</si>
  <si>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</si>
  <si>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</si>
  <si>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</si>
  <si>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</si>
  <si>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</si>
  <si>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</si>
  <si>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</si>
  <si>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</si>
  <si>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</si>
  <si>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</si>
  <si>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</si>
  <si>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</si>
  <si>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</si>
  <si>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</si>
  <si>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</si>
  <si>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</si>
  <si>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</si>
  <si>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</si>
  <si>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</si>
  <si>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</si>
  <si>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</si>
  <si>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</si>
  <si>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</si>
  <si>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</si>
  <si>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</si>
  <si>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</si>
  <si>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</si>
  <si>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</si>
  <si>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</si>
  <si>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</si>
  <si>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</si>
  <si>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</si>
  <si>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</si>
  <si>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</si>
  <si>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</si>
  <si>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</si>
  <si>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</si>
  <si>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</si>
  <si>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</si>
  <si>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</si>
  <si>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</si>
  <si>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</si>
  <si>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</si>
  <si>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</si>
  <si>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</si>
  <si>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</si>
  <si>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</si>
  <si>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</si>
  <si>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</si>
  <si>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</si>
  <si>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</si>
  <si>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</si>
  <si>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</si>
  <si>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</si>
  <si>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</si>
  <si>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</si>
  <si>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</si>
  <si>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</si>
  <si>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</si>
  <si>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</si>
  <si>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</si>
  <si>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</si>
  <si>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</si>
  <si>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</si>
  <si>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</si>
  <si>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</si>
  <si>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</si>
  <si>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</si>
  <si>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</si>
  <si>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</si>
  <si>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</si>
  <si>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</si>
  <si>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</si>
  <si>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</si>
  <si>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</si>
  <si>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</si>
  <si>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</si>
  <si>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</si>
  <si>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</si>
  <si>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</si>
  <si>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</si>
  <si>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</si>
  <si>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</si>
  <si>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</si>
  <si>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</si>
  <si>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</si>
  <si>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</si>
  <si>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</si>
  <si>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</si>
  <si>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</si>
  <si>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</si>
  <si>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</si>
  <si>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</si>
  <si>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</si>
  <si>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</si>
  <si>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</si>
  <si>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</si>
  <si>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</si>
  <si>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</si>
  <si>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</si>
  <si>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</si>
  <si>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</si>
  <si>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</si>
  <si>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</si>
  <si>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</si>
  <si>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</si>
  <si>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</si>
  <si>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</si>
  <si>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</si>
  <si>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</si>
  <si>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</si>
  <si>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</si>
  <si>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</si>
  <si>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</si>
  <si>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</si>
  <si>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</si>
  <si>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</si>
  <si>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</si>
  <si>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</si>
  <si>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</si>
  <si>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</si>
  <si>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</si>
  <si>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</si>
  <si>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</si>
  <si>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</si>
  <si>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</si>
  <si>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</si>
  <si>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</si>
  <si>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</si>
  <si>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</si>
  <si>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</si>
  <si>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</si>
  <si>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</si>
  <si>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</si>
  <si>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</si>
  <si>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</si>
  <si>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</si>
  <si>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</si>
  <si>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</si>
  <si>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</si>
  <si>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</si>
  <si>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</si>
  <si>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</si>
  <si>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</si>
  <si>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</si>
  <si>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</si>
  <si>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</si>
  <si>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</si>
  <si>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</si>
  <si>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</si>
  <si>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</si>
  <si>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</si>
  <si>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</si>
  <si>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</si>
  <si>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</si>
  <si>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</si>
  <si>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</si>
  <si>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</si>
  <si>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</si>
  <si>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</si>
  <si>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</si>
  <si>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</si>
  <si>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</si>
  <si>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</si>
  <si>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</si>
  <si>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</si>
  <si>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</si>
  <si>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</si>
  <si>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</si>
  <si>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</si>
  <si>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</si>
  <si>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</si>
  <si>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</si>
  <si>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</si>
  <si>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</si>
  <si>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</si>
  <si>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</si>
  <si>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</si>
  <si>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</si>
  <si>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</si>
  <si>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</si>
  <si>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</si>
  <si>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</si>
  <si>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</si>
  <si>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</si>
  <si>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</si>
  <si>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</si>
  <si>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</si>
  <si>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</si>
  <si>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</si>
  <si>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</si>
  <si>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</si>
  <si>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</si>
  <si>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</si>
  <si>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</si>
  <si>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</si>
  <si>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</si>
  <si>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</si>
  <si>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</si>
  <si>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</si>
  <si>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</si>
  <si>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</si>
  <si>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</si>
  <si>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</si>
  <si>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</si>
  <si>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</si>
  <si>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</si>
  <si>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</si>
  <si>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</si>
  <si>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</si>
  <si>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</si>
  <si>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</si>
  <si>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</si>
  <si>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</si>
  <si>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</si>
  <si>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</si>
  <si>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</si>
  <si>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</si>
  <si>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</si>
  <si>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</si>
  <si>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</si>
  <si>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</si>
  <si>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</si>
  <si>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</si>
  <si>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</si>
  <si>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</si>
  <si>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</si>
  <si>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</si>
  <si>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</si>
  <si>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</si>
  <si>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</si>
  <si>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</si>
  <si>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</si>
  <si>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</si>
  <si>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</si>
  <si>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</si>
  <si>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</si>
  <si>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</si>
  <si>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</si>
  <si>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</si>
  <si>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</si>
  <si>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</si>
  <si>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</si>
  <si>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</si>
  <si>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</si>
  <si>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</si>
  <si>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</si>
  <si>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</si>
  <si>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</si>
  <si>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</si>
  <si>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</si>
  <si>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</si>
  <si>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</si>
  <si>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</si>
  <si>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</si>
  <si>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</si>
  <si>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</si>
  <si>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</si>
  <si>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</si>
  <si>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</si>
  <si>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</si>
  <si>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</si>
  <si>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</si>
  <si>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</si>
  <si>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</si>
  <si>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</si>
  <si>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</si>
  <si>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</si>
  <si>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</si>
  <si>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</si>
  <si>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</si>
  <si>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</si>
  <si>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</si>
  <si>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</si>
  <si>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</si>
  <si>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</si>
  <si>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</si>
  <si>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</si>
  <si>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</si>
  <si>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</si>
  <si>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</si>
  <si>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</si>
  <si>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</si>
  <si>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</si>
  <si>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</si>
  <si>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</si>
  <si>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</si>
  <si>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</si>
  <si>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</si>
  <si>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</si>
  <si>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</si>
  <si>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</si>
  <si>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</si>
  <si>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</si>
  <si>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</si>
  <si>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</si>
  <si>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</si>
  <si>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</si>
  <si>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</si>
  <si>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</si>
  <si>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</si>
  <si>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</si>
  <si>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</si>
  <si>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</si>
  <si>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</si>
  <si>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</si>
  <si>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</si>
  <si>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</si>
  <si>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</si>
  <si>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</si>
  <si>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</si>
  <si>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</si>
  <si>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</si>
  <si>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</si>
  <si>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</si>
  <si>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</si>
  <si>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</si>
  <si>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</si>
  <si>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</si>
  <si>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</si>
  <si>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</si>
  <si>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</si>
  <si>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</si>
  <si>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</si>
  <si>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</si>
  <si>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</si>
  <si>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</si>
  <si>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</si>
  <si>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</si>
  <si>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</si>
  <si>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</si>
  <si>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</si>
  <si>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</si>
  <si>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</si>
  <si>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</si>
  <si>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</si>
  <si>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</si>
  <si>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</si>
  <si>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</si>
  <si>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</si>
  <si>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</si>
  <si>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</si>
  <si>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</si>
  <si>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</si>
  <si>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</si>
  <si>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</si>
  <si>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</si>
  <si>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</si>
  <si>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</si>
  <si>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</si>
  <si>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</si>
  <si>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</si>
  <si>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</si>
  <si>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</si>
  <si>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</si>
  <si>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</si>
  <si>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</si>
  <si>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</si>
  <si>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</si>
  <si>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</si>
  <si>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</si>
  <si>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</si>
  <si>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</si>
  <si>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</si>
  <si>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</si>
  <si>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</si>
  <si>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</si>
  <si>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</si>
  <si>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</si>
  <si>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</si>
  <si>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</si>
  <si>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</si>
  <si>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</si>
  <si>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</si>
  <si>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</si>
  <si>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</si>
  <si>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</si>
  <si>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</si>
  <si>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</si>
  <si>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</si>
  <si>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</si>
  <si>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</si>
  <si>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</si>
  <si>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</si>
  <si>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</si>
  <si>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</si>
  <si>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</si>
  <si>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</si>
  <si>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</si>
  <si>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</si>
  <si>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</si>
  <si>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</si>
  <si>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</si>
  <si>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</si>
  <si>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</si>
  <si>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</si>
  <si>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</si>
  <si>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</si>
  <si>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</si>
  <si>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</si>
  <si>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</si>
  <si>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</si>
  <si>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</si>
  <si>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</si>
  <si>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</si>
  <si>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</si>
  <si>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</si>
  <si>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</si>
  <si>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</si>
  <si>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</si>
  <si>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</si>
  <si>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</si>
  <si>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</si>
  <si>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</si>
  <si>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</si>
  <si>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</si>
  <si>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</si>
  <si>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</si>
  <si>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</si>
  <si>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</si>
  <si>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</si>
  <si>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</si>
  <si>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</si>
  <si>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</si>
  <si>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</si>
  <si>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</si>
  <si>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</si>
  <si>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</si>
  <si>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</si>
  <si>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</si>
  <si>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</si>
  <si>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</si>
  <si>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</si>
  <si>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</si>
  <si>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</si>
  <si>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</si>
  <si>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</si>
  <si>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</si>
  <si>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</si>
  <si>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</si>
  <si>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</si>
  <si>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</si>
  <si>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</si>
  <si>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</si>
  <si>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</si>
  <si>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</si>
  <si>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</si>
  <si>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</si>
  <si>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</si>
  <si>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</si>
  <si>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</si>
  <si>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</si>
  <si>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</si>
  <si>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</si>
  <si>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</si>
  <si>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</si>
  <si>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</si>
  <si>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</si>
  <si>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</si>
  <si>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</si>
  <si>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</si>
  <si>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</si>
  <si>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</si>
  <si>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</si>
  <si>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</si>
  <si>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</si>
  <si>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</si>
  <si>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</si>
  <si>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</si>
  <si>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</si>
  <si>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</si>
  <si>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</si>
  <si>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</si>
  <si>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</si>
  <si>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</si>
  <si>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</si>
  <si>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</si>
  <si>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</si>
  <si>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</si>
  <si>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</si>
  <si>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</si>
  <si>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</si>
  <si>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</si>
  <si>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</si>
  <si>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</si>
  <si>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</si>
  <si>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</si>
  <si>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</si>
  <si>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</si>
  <si>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</si>
  <si>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</si>
  <si>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</si>
  <si>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</si>
  <si>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</si>
  <si>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</si>
  <si>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</si>
  <si>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</si>
  <si>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</si>
  <si>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</si>
  <si>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</si>
  <si>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</si>
  <si>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</si>
  <si>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</si>
  <si>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</si>
  <si>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</si>
  <si>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</si>
  <si>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</si>
  <si>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</si>
  <si>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</si>
  <si>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</si>
  <si>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</si>
  <si>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</si>
  <si>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</si>
  <si>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</si>
  <si>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</si>
  <si>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</si>
  <si>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</si>
  <si>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</si>
  <si>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</si>
  <si>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</si>
  <si>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</si>
  <si>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</si>
  <si>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</si>
  <si>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</si>
  <si>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</si>
  <si>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</si>
  <si>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</si>
  <si>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</si>
  <si>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</si>
  <si>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</si>
  <si>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</si>
  <si>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</si>
  <si>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</si>
  <si>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</si>
  <si>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</si>
  <si>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</si>
  <si>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</si>
  <si>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</si>
  <si>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</si>
  <si>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</si>
  <si>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</si>
  <si>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</si>
  <si>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</si>
  <si>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</si>
  <si>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</si>
  <si>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</si>
  <si>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</si>
  <si>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</si>
  <si>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</si>
  <si>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</si>
  <si>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</si>
  <si>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</si>
  <si>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</si>
  <si>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</si>
  <si>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</si>
  <si>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</si>
  <si>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</si>
  <si>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</si>
  <si>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</si>
  <si>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</si>
  <si>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</si>
  <si>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</si>
  <si>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</si>
  <si>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</si>
  <si>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</si>
  <si>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</si>
  <si>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</si>
  <si>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</si>
  <si>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</si>
  <si>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</si>
  <si>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</si>
  <si>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</si>
  <si>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</si>
  <si>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</si>
  <si>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</si>
  <si>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</si>
  <si>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</si>
  <si>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</si>
  <si>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</si>
  <si>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</si>
  <si>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</si>
  <si>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</si>
  <si>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</si>
  <si>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</si>
  <si>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</si>
  <si>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</si>
  <si>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</si>
  <si>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</si>
  <si>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</si>
  <si>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</si>
  <si>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</si>
  <si>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</si>
  <si>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</si>
  <si>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</si>
  <si>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</si>
  <si>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</si>
  <si>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</si>
  <si>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</si>
  <si>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</si>
  <si>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</si>
  <si>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</si>
  <si>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</si>
  <si>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</si>
  <si>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</si>
  <si>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</si>
  <si>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</si>
  <si>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</si>
  <si>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</si>
  <si>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</si>
  <si>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</si>
  <si>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</si>
  <si>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</si>
  <si>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</si>
  <si>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</si>
  <si>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</si>
  <si>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</si>
  <si>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</si>
  <si>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</si>
  <si>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</si>
  <si>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</si>
  <si>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</si>
  <si>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</si>
  <si>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</si>
  <si>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</si>
  <si>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</si>
  <si>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</si>
  <si>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</si>
  <si>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</si>
  <si>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</si>
  <si>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</si>
  <si>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</si>
  <si>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</si>
  <si>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</si>
  <si>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</si>
  <si>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</si>
  <si>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</si>
  <si>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</si>
  <si>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</si>
  <si>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</si>
  <si>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</si>
  <si>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</si>
  <si>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</si>
  <si>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</si>
  <si>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</si>
  <si>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</si>
  <si>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</si>
  <si>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</si>
  <si>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</si>
  <si>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</si>
  <si>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</si>
  <si>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</si>
  <si>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</si>
  <si>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</si>
  <si>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</si>
  <si>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</si>
  <si>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</si>
  <si>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</si>
  <si>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</si>
  <si>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</si>
  <si>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</si>
  <si>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</si>
  <si>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</si>
  <si>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</si>
  <si>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</si>
  <si>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</si>
  <si>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</si>
  <si>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</si>
  <si>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</si>
  <si>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</si>
  <si>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</si>
  <si>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</si>
  <si>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</si>
  <si>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</si>
  <si>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</si>
  <si>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</si>
  <si>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</si>
  <si>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</si>
  <si>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</si>
  <si>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</si>
  <si>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</si>
  <si>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</si>
  <si>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</si>
  <si>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</si>
  <si>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</si>
  <si>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</si>
  <si>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</si>
  <si>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</si>
  <si>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</si>
  <si>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</si>
  <si>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</si>
  <si>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</si>
  <si>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</si>
  <si>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</si>
  <si>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</si>
  <si>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</si>
  <si>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</si>
  <si>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</si>
  <si>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</si>
  <si>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</si>
  <si>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</si>
  <si>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</si>
  <si>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</si>
  <si>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</si>
  <si>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</si>
  <si>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</si>
  <si>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</si>
  <si>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</si>
  <si>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</si>
  <si>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</si>
  <si>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</si>
  <si>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</si>
  <si>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</si>
  <si>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</si>
  <si>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</si>
  <si>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</si>
  <si>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</si>
  <si>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</si>
  <si>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</si>
  <si>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</si>
  <si>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</si>
  <si>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</si>
  <si>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</si>
  <si>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</si>
  <si>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</si>
  <si>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</si>
  <si>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</si>
  <si>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</si>
  <si>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</si>
  <si>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</si>
  <si>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</si>
  <si>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</si>
  <si>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</si>
  <si>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</si>
  <si>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</si>
  <si>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</si>
  <si>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</si>
  <si>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</si>
  <si>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</si>
  <si>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</si>
  <si>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</si>
  <si>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</si>
  <si>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</si>
  <si>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</si>
  <si>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</si>
  <si>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</si>
  <si>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</si>
  <si>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</si>
  <si>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</si>
  <si>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</si>
  <si>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</si>
  <si>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</si>
  <si>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</si>
  <si>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</si>
  <si>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</si>
  <si>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</si>
  <si>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</si>
  <si>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</si>
  <si>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</si>
  <si>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</si>
  <si>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</si>
  <si>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</si>
  <si>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</si>
  <si>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</si>
  <si>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</si>
  <si>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</si>
  <si>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</si>
  <si>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</si>
  <si>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</si>
  <si>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</si>
  <si>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</si>
  <si>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</si>
  <si>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</si>
  <si>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</si>
  <si>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</si>
  <si>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</si>
  <si>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</si>
  <si>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</si>
  <si>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</si>
  <si>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</si>
  <si>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</si>
  <si>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</si>
  <si>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</si>
  <si>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</si>
  <si>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</si>
  <si>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</si>
  <si>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</si>
  <si>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</si>
  <si>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</si>
  <si>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</si>
  <si>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</si>
  <si>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</si>
  <si>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</si>
  <si>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</si>
  <si>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</si>
  <si>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</si>
  <si>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</si>
  <si>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</si>
  <si>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</si>
  <si>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</si>
  <si>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</si>
  <si>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</si>
  <si>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</si>
  <si>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</si>
  <si>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</si>
  <si>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</si>
  <si>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</si>
  <si>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</si>
  <si>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</si>
  <si>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</si>
  <si>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</si>
  <si>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</si>
  <si>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</si>
  <si>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</si>
  <si>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</si>
  <si>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</si>
  <si>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</si>
  <si>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</si>
  <si>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</si>
  <si>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</si>
  <si>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</si>
  <si>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</si>
  <si>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</si>
  <si>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</si>
  <si>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</si>
  <si>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</si>
  <si>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</si>
  <si>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</si>
  <si>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</si>
  <si>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</si>
  <si>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</si>
  <si>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</si>
  <si>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</si>
  <si>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</si>
  <si>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</si>
  <si>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</si>
  <si>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</si>
  <si>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</si>
  <si>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</si>
  <si>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</si>
  <si>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</si>
  <si>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</si>
  <si>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</si>
  <si>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</si>
  <si>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</si>
  <si>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</si>
  <si>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</si>
  <si>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</si>
  <si>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</si>
  <si>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</si>
  <si>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</si>
  <si>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</si>
  <si>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</si>
  <si>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</si>
  <si>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</si>
  <si>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</si>
  <si>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</si>
  <si>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</si>
  <si>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</si>
  <si>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</si>
  <si>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</si>
  <si>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</si>
  <si>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</si>
  <si>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</si>
  <si>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</si>
  <si>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</si>
  <si>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</si>
  <si>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</si>
  <si>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</si>
  <si>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</si>
  <si>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</si>
  <si>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</si>
  <si>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</si>
  <si>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</si>
  <si>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</si>
  <si>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</si>
  <si>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</si>
  <si>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</si>
  <si>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</si>
  <si>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</si>
  <si>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</si>
  <si>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</si>
  <si>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</si>
  <si>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</si>
  <si>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</si>
  <si>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</si>
  <si>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</si>
  <si>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</si>
  <si>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</si>
  <si>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</si>
  <si>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</si>
  <si>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</si>
  <si>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</si>
  <si>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</si>
  <si>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</si>
  <si>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</si>
  <si>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</si>
  <si>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</si>
  <si>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</si>
  <si>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</si>
  <si>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</si>
  <si>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</si>
  <si>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</si>
  <si>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</si>
  <si>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</si>
  <si>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</si>
  <si>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</si>
  <si>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</si>
  <si>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</si>
  <si>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</si>
  <si>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</si>
  <si>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</si>
  <si>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</si>
  <si>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</si>
  <si>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</si>
  <si>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</si>
  <si>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</si>
  <si>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</si>
  <si>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</si>
  <si>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</si>
  <si>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</si>
  <si>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</si>
  <si>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</si>
  <si>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</si>
  <si>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</si>
  <si>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</si>
  <si>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</si>
  <si>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</si>
  <si>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</si>
  <si>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</si>
  <si>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</si>
  <si>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</si>
  <si>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</si>
  <si>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</si>
  <si>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</si>
  <si>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</si>
  <si>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</si>
  <si>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</si>
  <si>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</si>
  <si>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</si>
  <si>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</si>
  <si>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</si>
  <si>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</si>
  <si>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</si>
  <si>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</si>
  <si>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</si>
  <si>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</si>
  <si>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</si>
  <si>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</si>
  <si>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</si>
  <si>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</si>
  <si>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</si>
  <si>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</si>
  <si>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</si>
  <si>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</si>
  <si>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</si>
  <si>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</si>
  <si>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</si>
  <si>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</si>
  <si>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</si>
  <si>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</si>
  <si>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</si>
  <si>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</si>
  <si>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</si>
  <si>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</si>
  <si>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</si>
  <si>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</si>
  <si>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</si>
  <si>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</si>
  <si>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</si>
  <si>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</si>
  <si>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</si>
  <si>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</si>
  <si>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</si>
  <si>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</si>
  <si>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</si>
  <si>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</si>
  <si>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</si>
  <si>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</si>
  <si>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</si>
  <si>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</si>
  <si>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</si>
  <si>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</si>
  <si>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</si>
  <si>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</si>
  <si>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</si>
  <si>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</si>
  <si>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</si>
  <si>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</si>
  <si>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</si>
  <si>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</si>
  <si>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</si>
  <si>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</si>
  <si>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</si>
  <si>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</si>
  <si>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</si>
  <si>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</si>
  <si>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</si>
  <si>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</si>
  <si>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</si>
  <si>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</si>
  <si>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</si>
  <si>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</si>
  <si>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</si>
  <si>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</si>
  <si>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</si>
  <si>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</si>
  <si>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</si>
  <si>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</si>
  <si>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</si>
  <si>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</si>
  <si>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</si>
  <si>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</si>
  <si>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</si>
  <si>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</si>
  <si>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</si>
  <si>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</si>
  <si>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</si>
  <si>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</si>
  <si>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</si>
  <si>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</si>
  <si>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</si>
  <si>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</si>
  <si>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</si>
  <si>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</si>
  <si>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</si>
  <si>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</si>
  <si>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</si>
  <si>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</si>
  <si>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</si>
  <si>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</si>
  <si>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</si>
  <si>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</si>
  <si>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</si>
  <si>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</si>
  <si>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</si>
  <si>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</si>
  <si>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</si>
  <si>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</si>
  <si>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</si>
  <si>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</si>
  <si>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</si>
  <si>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</si>
  <si>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</si>
  <si>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</si>
  <si>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</si>
  <si>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</si>
  <si>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</si>
  <si>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</si>
  <si>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</si>
  <si>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</si>
  <si>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</si>
  <si>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</si>
  <si>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</si>
  <si>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</si>
  <si>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</si>
  <si>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</si>
  <si>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</si>
  <si>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</si>
  <si>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</si>
  <si>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</si>
  <si>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</si>
  <si>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</si>
  <si>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</si>
  <si>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</si>
  <si>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</si>
  <si>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</si>
  <si>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</si>
  <si>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</si>
  <si>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</si>
  <si>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</si>
  <si>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</si>
  <si>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</si>
  <si>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</si>
  <si>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</si>
  <si>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</si>
  <si>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</si>
  <si>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</si>
  <si>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</si>
  <si>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</si>
  <si>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</si>
  <si>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</si>
  <si>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</si>
  <si>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</si>
  <si>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</si>
  <si>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</si>
  <si>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</si>
  <si>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</si>
  <si>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</si>
  <si>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</si>
  <si>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</si>
  <si>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</si>
  <si>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</si>
  <si>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</si>
  <si>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</si>
  <si>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</si>
  <si>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</si>
  <si>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</si>
  <si>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</si>
  <si>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</si>
  <si>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</si>
  <si>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</si>
  <si>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</si>
  <si>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</si>
  <si>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</si>
  <si>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</si>
  <si>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</si>
  <si>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</si>
  <si>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</si>
  <si>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</si>
  <si>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</si>
  <si>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</si>
  <si>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</si>
  <si>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</si>
  <si>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</si>
  <si>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</si>
  <si>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</si>
  <si>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</si>
  <si>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</si>
  <si>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</si>
  <si>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</si>
  <si>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</si>
  <si>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</si>
  <si>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</si>
  <si>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</si>
  <si>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</si>
  <si>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</si>
  <si>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</si>
  <si>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</si>
  <si>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</si>
  <si>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</si>
  <si>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</si>
  <si>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</si>
  <si>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</si>
  <si>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</si>
  <si>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</si>
  <si>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</si>
  <si>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</si>
  <si>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</si>
  <si>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</si>
  <si>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</si>
  <si>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</si>
  <si>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</si>
  <si>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</si>
  <si>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</si>
  <si>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</si>
  <si>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</si>
  <si>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</si>
  <si>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</si>
  <si>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</si>
  <si>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</si>
  <si>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</si>
  <si>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</si>
  <si>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</si>
  <si>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</si>
  <si>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</si>
  <si>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</si>
  <si>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</si>
  <si>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</si>
  <si>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</si>
  <si>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</si>
  <si>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</si>
  <si>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</si>
  <si>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</si>
  <si>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</si>
  <si>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</si>
  <si>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</si>
  <si>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</si>
  <si>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</si>
  <si>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</si>
  <si>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</si>
  <si>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</si>
  <si>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</si>
  <si>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</si>
  <si>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</si>
  <si>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</si>
  <si>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</si>
  <si>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</si>
  <si>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</si>
  <si>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</si>
  <si>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</si>
  <si>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</si>
  <si>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</si>
  <si>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</si>
  <si>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</si>
  <si>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</si>
  <si>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</si>
  <si>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</si>
  <si>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</si>
  <si>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</si>
  <si>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</si>
  <si>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</si>
  <si>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</si>
  <si>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</si>
  <si>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</si>
  <si>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</si>
  <si>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</si>
  <si>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</si>
  <si>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</si>
  <si>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</si>
  <si>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</si>
  <si>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</si>
  <si>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</si>
  <si>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</si>
  <si>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</si>
  <si>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</si>
  <si>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</si>
  <si>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</si>
  <si>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</si>
  <si>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</si>
  <si>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</si>
  <si>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</si>
  <si>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</si>
  <si>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</si>
  <si>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</si>
  <si>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</si>
  <si>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</si>
  <si>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</si>
  <si>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</si>
  <si>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</si>
  <si>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</si>
  <si>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</si>
  <si>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</si>
  <si>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</si>
  <si>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</si>
  <si>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</si>
  <si>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</si>
  <si>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</si>
  <si>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</si>
  <si>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</si>
  <si>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</si>
  <si>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</si>
  <si>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</si>
  <si>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</si>
  <si>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</si>
  <si>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</si>
  <si>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</si>
  <si>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</si>
  <si>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</si>
  <si>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</si>
  <si>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</si>
  <si>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</si>
  <si>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</si>
  <si>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</si>
  <si>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</si>
  <si>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</si>
  <si>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</si>
  <si>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</si>
  <si>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</si>
  <si>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</si>
  <si>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</si>
  <si>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</si>
  <si>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</si>
  <si>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</si>
  <si>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</si>
  <si>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</si>
  <si>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</si>
  <si>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</si>
  <si>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</si>
  <si>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</si>
  <si>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</si>
  <si>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</si>
  <si>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</si>
  <si>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</si>
  <si>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</si>
  <si>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</si>
  <si>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</si>
  <si>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</si>
  <si>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</si>
  <si>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</si>
  <si>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</si>
  <si>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</si>
  <si>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</si>
  <si>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</si>
  <si>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</si>
  <si>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</si>
  <si>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</si>
  <si>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</si>
  <si>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</si>
  <si>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</si>
  <si>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</si>
  <si>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</si>
  <si>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</si>
  <si>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</si>
  <si>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</si>
  <si>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</si>
  <si>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</si>
  <si>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</si>
  <si>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</si>
  <si>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</si>
  <si>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</si>
  <si>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</si>
  <si>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</si>
  <si>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</si>
  <si>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</si>
  <si>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</si>
  <si>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</si>
  <si>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</si>
  <si>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</si>
  <si>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</si>
  <si>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</si>
  <si>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</si>
  <si>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</si>
  <si>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</si>
  <si>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</si>
  <si>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</si>
  <si>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</si>
  <si>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</si>
  <si>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</si>
  <si>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</si>
  <si>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</si>
  <si>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</si>
  <si>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</si>
  <si>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</si>
  <si>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</si>
  <si>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</si>
  <si>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</si>
  <si>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</si>
  <si>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</si>
  <si>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</si>
  <si>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</si>
  <si>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</si>
  <si>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</si>
  <si>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</si>
  <si>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</si>
  <si>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</si>
  <si>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</si>
  <si>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</si>
  <si>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</si>
  <si>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</si>
  <si>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</si>
  <si>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</si>
  <si>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</si>
  <si>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</si>
  <si>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</si>
  <si>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</si>
  <si>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</si>
  <si>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</si>
  <si>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</si>
  <si>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</si>
  <si>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</si>
  <si>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</si>
  <si>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</si>
  <si>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</si>
  <si>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</si>
  <si>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</si>
  <si>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</si>
  <si>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</si>
  <si>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</si>
  <si>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</si>
  <si>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</si>
  <si>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</si>
  <si>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</si>
  <si>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</si>
  <si>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</si>
  <si>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</si>
  <si>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</si>
  <si>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</si>
  <si>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</si>
  <si>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</si>
  <si>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</si>
  <si>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</si>
  <si>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</si>
  <si>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</si>
  <si>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</si>
  <si>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</si>
  <si>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</si>
  <si>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</si>
  <si>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</si>
  <si>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</si>
  <si>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</si>
  <si>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</si>
  <si>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</si>
  <si>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</si>
  <si>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</si>
  <si>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</si>
  <si>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</si>
  <si>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</si>
  <si>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</si>
  <si>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</si>
  <si>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</si>
  <si>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</si>
  <si>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</si>
  <si>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</si>
  <si>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</si>
  <si>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</si>
  <si>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</si>
  <si>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</si>
  <si>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</si>
  <si>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</si>
  <si>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</si>
  <si>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</si>
  <si>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</si>
  <si>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</si>
  <si>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</si>
  <si>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</si>
  <si>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</si>
  <si>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</si>
  <si>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</si>
  <si>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</si>
  <si>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</si>
  <si>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</si>
  <si>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</si>
  <si>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</si>
  <si>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</si>
  <si>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</si>
  <si>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</si>
  <si>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</si>
  <si>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</si>
  <si>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</si>
  <si>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</si>
  <si>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</si>
  <si>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</si>
  <si>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</si>
  <si>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</si>
  <si>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</si>
  <si>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</si>
  <si>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</si>
  <si>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</si>
  <si>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</si>
  <si>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</si>
  <si>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</si>
  <si>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</si>
  <si>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</si>
  <si>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</si>
  <si>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</si>
  <si>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</si>
  <si>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</si>
  <si>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</si>
  <si>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</si>
  <si>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</si>
  <si>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</si>
  <si>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</si>
  <si>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</si>
  <si>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</si>
  <si>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</si>
  <si>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</si>
  <si>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</si>
  <si>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</si>
  <si>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</si>
  <si>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</si>
  <si>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</si>
  <si>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</si>
  <si>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</si>
  <si>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</si>
  <si>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</si>
  <si>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</si>
  <si>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</si>
  <si>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</si>
  <si>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</si>
  <si>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</si>
  <si>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</si>
  <si>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</si>
  <si>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</si>
  <si>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</si>
  <si>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</si>
  <si>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</si>
  <si>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</si>
  <si>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</si>
  <si>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</si>
  <si>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</si>
  <si>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</si>
  <si>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</si>
  <si>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</si>
  <si>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</si>
  <si>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</si>
  <si>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</si>
  <si>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</si>
  <si>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</si>
  <si>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</si>
  <si>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</si>
  <si>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</si>
  <si>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</si>
  <si>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</si>
  <si>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</si>
  <si>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</si>
  <si>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</si>
  <si>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</si>
  <si>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</si>
  <si>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</si>
  <si>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</si>
  <si>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</si>
  <si>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</si>
  <si>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</si>
  <si>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</si>
  <si>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</si>
  <si>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</si>
  <si>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</si>
  <si>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</si>
  <si>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</si>
  <si>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</si>
  <si>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</si>
  <si>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</si>
  <si>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</si>
  <si>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</si>
  <si>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</si>
  <si>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</si>
  <si>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</si>
  <si>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</si>
  <si>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</si>
  <si>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</si>
  <si>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</si>
  <si>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</si>
  <si>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</si>
  <si>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</si>
  <si>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</si>
  <si>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</si>
  <si>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</si>
  <si>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</si>
  <si>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</si>
  <si>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</si>
  <si>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</si>
  <si>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</si>
  <si>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</si>
  <si>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</si>
  <si>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</si>
  <si>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</si>
  <si>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</si>
  <si>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</si>
  <si>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</si>
  <si>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</si>
  <si>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</si>
  <si>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</si>
  <si>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</si>
  <si>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</si>
  <si>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</si>
  <si>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</si>
  <si>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</si>
  <si>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</si>
  <si>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</si>
  <si>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</si>
  <si>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</si>
  <si>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</si>
  <si>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</si>
  <si>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</si>
  <si>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</si>
  <si>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</si>
  <si>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</si>
  <si>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</si>
  <si>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</si>
  <si>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</si>
  <si>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</si>
  <si>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</si>
  <si>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</si>
  <si>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</si>
  <si>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</si>
  <si>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</si>
  <si>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</si>
  <si>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</si>
  <si>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</si>
  <si>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</si>
  <si>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</si>
  <si>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</si>
  <si>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</si>
  <si>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</si>
  <si>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</si>
  <si>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</si>
  <si>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</si>
  <si>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</si>
  <si>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</si>
  <si>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</si>
  <si>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</si>
  <si>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</si>
  <si>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</si>
  <si>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</si>
  <si>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</si>
  <si>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</si>
  <si>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</si>
  <si>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</si>
  <si>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</si>
  <si>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</si>
  <si>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</si>
  <si>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</si>
  <si>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</si>
  <si>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</si>
  <si>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</si>
  <si>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</si>
  <si>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</si>
  <si>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</si>
  <si>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</si>
  <si>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</si>
  <si>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</si>
  <si>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</si>
  <si>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</si>
  <si>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</si>
  <si>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</si>
  <si>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</si>
  <si>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</si>
  <si>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</si>
  <si>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</si>
  <si>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</si>
  <si>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</si>
  <si>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</si>
  <si>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</si>
  <si>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</si>
  <si>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</si>
  <si>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</si>
  <si>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</si>
  <si>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</si>
  <si>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</si>
  <si>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</si>
  <si>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</si>
  <si>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</si>
  <si>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</si>
  <si>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</si>
  <si>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</si>
  <si>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</si>
  <si>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</si>
  <si>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</si>
  <si>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</si>
  <si>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</si>
  <si>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</si>
  <si>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</si>
  <si>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</si>
  <si>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</si>
  <si>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</si>
  <si>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</si>
  <si>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</si>
  <si>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</si>
  <si>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</si>
  <si>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</si>
  <si>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</si>
  <si>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</si>
  <si>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</si>
  <si>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</si>
  <si>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</si>
  <si>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</si>
  <si>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</si>
  <si>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</si>
  <si>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</si>
  <si>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</si>
  <si>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</si>
  <si>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</si>
  <si>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</si>
  <si>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</si>
  <si>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</si>
  <si>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</si>
  <si>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</si>
  <si>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</si>
  <si>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</si>
  <si>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</si>
  <si>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</si>
  <si>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</si>
  <si>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</si>
  <si>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</si>
  <si>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</si>
  <si>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</si>
  <si>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</si>
  <si>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</si>
  <si>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</si>
  <si>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</si>
  <si>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</si>
  <si>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</si>
  <si>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</si>
  <si>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</si>
  <si>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</si>
  <si>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</si>
  <si>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</si>
  <si>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</si>
  <si>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</si>
  <si>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</si>
  <si>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</si>
  <si>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</si>
  <si>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</si>
  <si>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</si>
  <si>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</si>
  <si>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</si>
  <si>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</si>
  <si>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</si>
  <si>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</si>
  <si>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</si>
  <si>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</si>
  <si>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</si>
  <si>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</si>
  <si>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</si>
  <si>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</si>
  <si>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</si>
  <si>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</si>
  <si>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</si>
  <si>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</si>
  <si>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</si>
  <si>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</si>
  <si>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</si>
  <si>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</si>
  <si>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</si>
  <si>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</si>
  <si>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</si>
  <si>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</si>
  <si>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</si>
  <si>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</si>
  <si>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</si>
  <si>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</si>
  <si>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</si>
  <si>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</si>
  <si>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</si>
  <si>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</si>
  <si>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</si>
  <si>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</si>
  <si>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</si>
  <si>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</si>
  <si>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</si>
  <si>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</si>
  <si>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</si>
  <si>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</si>
  <si>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</si>
  <si>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</si>
  <si>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</si>
  <si>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</si>
  <si>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</si>
  <si>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</si>
  <si>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</si>
  <si>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</si>
  <si>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</si>
  <si>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</si>
  <si>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</si>
  <si>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</si>
  <si>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</si>
  <si>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</si>
  <si>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</si>
  <si>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</si>
  <si>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</si>
  <si>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</si>
  <si>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</si>
  <si>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</si>
  <si>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</si>
  <si>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</si>
  <si>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</si>
  <si>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</si>
  <si>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</si>
  <si>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</si>
  <si>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</si>
  <si>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</si>
  <si>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</si>
  <si>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</si>
  <si>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</si>
  <si>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</si>
  <si>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</si>
  <si>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</si>
  <si>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</si>
  <si>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</si>
  <si>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</si>
  <si>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</si>
  <si>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</si>
  <si>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</si>
  <si>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</si>
  <si>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</si>
  <si>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</si>
  <si>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</si>
  <si>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</si>
  <si>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</si>
  <si>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</si>
  <si>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</si>
  <si>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</si>
  <si>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</si>
  <si>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</si>
  <si>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</si>
  <si>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</si>
  <si>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</si>
  <si>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</si>
  <si>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</si>
  <si>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</si>
  <si>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</si>
  <si>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</si>
  <si>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</si>
  <si>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</si>
  <si>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</si>
  <si>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</si>
  <si>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</si>
  <si>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</si>
  <si>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</si>
  <si>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</si>
  <si>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</si>
  <si>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</si>
  <si>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</si>
  <si>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</si>
  <si>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</si>
  <si>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</si>
  <si>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</si>
  <si>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</si>
  <si>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</si>
  <si>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</si>
  <si>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</si>
  <si>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</si>
  <si>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</si>
  <si>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</si>
  <si>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</si>
  <si>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</si>
  <si>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</si>
  <si>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</si>
  <si>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</si>
  <si>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</si>
  <si>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</si>
  <si>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</si>
  <si>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</si>
  <si>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</si>
  <si>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</si>
  <si>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</si>
  <si>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</si>
  <si>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</si>
  <si>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</si>
  <si>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</si>
  <si>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</si>
  <si>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</si>
  <si>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</si>
  <si>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</si>
  <si>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</si>
  <si>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</si>
  <si>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</si>
  <si>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</si>
  <si>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</si>
  <si>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</si>
  <si>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</si>
  <si>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</si>
  <si>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</si>
  <si>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</si>
  <si>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</si>
  <si>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</si>
  <si>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</si>
  <si>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</si>
  <si>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</si>
  <si>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</si>
  <si>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</si>
  <si>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</si>
  <si>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</si>
  <si>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</si>
  <si>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</si>
  <si>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</si>
  <si>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</si>
  <si>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</si>
  <si>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</si>
  <si>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</si>
  <si>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</si>
  <si>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</si>
  <si>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</si>
  <si>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</si>
  <si>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</si>
  <si>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</si>
  <si>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</si>
  <si>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</si>
  <si>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</si>
  <si>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</si>
  <si>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</si>
  <si>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</si>
  <si>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</si>
  <si>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</si>
  <si>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</si>
  <si>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</si>
  <si>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</si>
  <si>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</si>
  <si>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</si>
  <si>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</si>
  <si>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</si>
  <si>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</si>
  <si>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</si>
  <si>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</si>
  <si>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</si>
  <si>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</si>
  <si>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</si>
  <si>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</si>
  <si>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</si>
  <si>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</si>
  <si>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</si>
  <si>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</si>
  <si>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</si>
  <si>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</si>
  <si>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</si>
  <si>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</si>
  <si>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</si>
  <si>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</si>
  <si>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</si>
  <si>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</si>
  <si>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</si>
  <si>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</si>
  <si>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</si>
  <si>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</si>
  <si>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</si>
  <si>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</si>
  <si>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</si>
  <si>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</si>
  <si>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</si>
  <si>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</si>
  <si>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</si>
  <si>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</si>
  <si>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</si>
  <si>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</si>
  <si>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</si>
  <si>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</si>
  <si>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</si>
  <si>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</si>
  <si>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</si>
  <si>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</si>
  <si>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</si>
  <si>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</si>
  <si>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</si>
  <si>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</si>
  <si>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</si>
  <si>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</si>
  <si>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</si>
  <si>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</si>
  <si>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</si>
  <si>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</si>
  <si>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</si>
  <si>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</si>
  <si>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</si>
  <si>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</si>
  <si>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</si>
  <si>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</si>
  <si>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</si>
  <si>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</si>
  <si>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</si>
  <si>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</si>
  <si>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</si>
  <si>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</si>
  <si>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</si>
  <si>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</si>
  <si>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</si>
  <si>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</si>
  <si>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</si>
  <si>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</si>
  <si>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</si>
  <si>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</si>
  <si>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</si>
  <si>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</si>
  <si>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</si>
  <si>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</si>
  <si>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</si>
  <si>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</si>
  <si>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</si>
  <si>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</si>
  <si>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</si>
  <si>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</si>
  <si>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</si>
  <si>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</si>
  <si>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</si>
  <si>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</si>
  <si>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</si>
  <si>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</si>
  <si>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</si>
  <si>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</si>
  <si>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</si>
  <si>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</si>
  <si>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</si>
  <si>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</si>
  <si>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</si>
  <si>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</si>
  <si>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</si>
  <si>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</si>
  <si>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</si>
  <si>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</si>
  <si>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</si>
  <si>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</si>
  <si>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</si>
  <si>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</si>
  <si>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</si>
  <si>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</si>
  <si>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</si>
  <si>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</si>
  <si>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</si>
  <si>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</si>
  <si>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</si>
  <si>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</si>
  <si>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</si>
  <si>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</si>
  <si>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</si>
  <si>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</si>
  <si>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</si>
  <si>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</si>
  <si>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</si>
  <si>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</si>
  <si>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</si>
  <si>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</si>
  <si>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</si>
  <si>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</si>
  <si>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</si>
  <si>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</si>
  <si>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</si>
  <si>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</si>
  <si>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</si>
  <si>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</si>
  <si>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</si>
  <si>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</si>
  <si>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</si>
  <si>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</si>
  <si>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</si>
  <si>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</si>
  <si>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</si>
  <si>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</si>
  <si>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</si>
  <si>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</si>
  <si>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</si>
  <si>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</si>
  <si>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</si>
  <si>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</si>
  <si>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</si>
  <si>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</si>
  <si>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</si>
  <si>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</si>
  <si>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</si>
  <si>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</si>
  <si>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</si>
  <si>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</si>
  <si>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</si>
  <si>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</si>
  <si>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</si>
  <si>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</si>
  <si>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</si>
  <si>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</si>
  <si>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</si>
  <si>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</si>
  <si>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</si>
  <si>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</si>
  <si>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</si>
  <si>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</si>
  <si>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</si>
  <si>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</si>
  <si>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</si>
  <si>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</si>
  <si>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</si>
  <si>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</si>
  <si>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</si>
  <si>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</si>
  <si>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</si>
  <si>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</si>
  <si>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</si>
  <si>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</si>
  <si>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</si>
  <si>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</si>
  <si>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</si>
  <si>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</si>
  <si>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</si>
  <si>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</si>
  <si>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</si>
  <si>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</si>
  <si>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</si>
  <si>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</si>
  <si>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</si>
  <si>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</si>
  <si>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</si>
  <si>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</si>
  <si>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</si>
  <si>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</si>
  <si>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</si>
  <si>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</si>
  <si>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</si>
  <si>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</si>
  <si>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</si>
  <si>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</si>
  <si>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</si>
  <si>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</si>
  <si>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</si>
  <si>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</si>
  <si>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</si>
  <si>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</si>
  <si>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</si>
  <si>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</si>
  <si>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</si>
  <si>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</si>
  <si>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</si>
  <si>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</si>
  <si>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</si>
  <si>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</si>
  <si>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</si>
  <si>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</si>
  <si>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</si>
  <si>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</si>
  <si>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</si>
  <si>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</si>
  <si>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</si>
  <si>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</si>
  <si>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</si>
  <si>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</si>
  <si>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</si>
  <si>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</si>
  <si>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</si>
  <si>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</si>
  <si>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</si>
  <si>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</si>
  <si>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</si>
  <si>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</si>
  <si>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</si>
  <si>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</si>
  <si>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</si>
  <si>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</si>
  <si>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</si>
  <si>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</si>
  <si>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</si>
  <si>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</si>
  <si>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</si>
  <si>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</si>
  <si>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</si>
  <si>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</si>
  <si>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</si>
  <si>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</si>
  <si>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</si>
  <si>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</si>
  <si>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</si>
  <si>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</si>
  <si>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</si>
  <si>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</si>
  <si>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</si>
  <si>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</si>
  <si>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</si>
  <si>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</si>
  <si>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</si>
  <si>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</si>
  <si>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</si>
  <si>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</si>
  <si>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</si>
  <si>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</si>
  <si>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</si>
  <si>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</si>
  <si>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</si>
  <si>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</si>
  <si>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</si>
  <si>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</si>
  <si>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</si>
  <si>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</si>
  <si>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</si>
  <si>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</si>
  <si>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</si>
  <si>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</si>
  <si>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</si>
  <si>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</si>
  <si>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</si>
  <si>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</si>
  <si>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</si>
  <si>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</si>
  <si>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</si>
  <si>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</si>
  <si>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</si>
  <si>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</si>
  <si>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</si>
  <si>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</si>
  <si>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</si>
  <si>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</si>
  <si>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</si>
  <si>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</si>
  <si>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</si>
  <si>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</si>
  <si>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</si>
  <si>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</si>
  <si>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</si>
  <si>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</si>
  <si>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</si>
  <si>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</si>
  <si>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</si>
  <si>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</si>
  <si>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</si>
  <si>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</si>
  <si>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</si>
  <si>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</si>
  <si>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</si>
  <si>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</si>
  <si>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</si>
  <si>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</si>
  <si>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</si>
  <si>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</si>
  <si>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</si>
  <si>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</si>
  <si>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</si>
  <si>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</si>
  <si>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</si>
  <si>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</si>
  <si>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</si>
  <si>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</si>
  <si>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</si>
  <si>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</si>
  <si>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</si>
  <si>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</si>
  <si>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</si>
  <si>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</si>
  <si>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</si>
  <si>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</si>
  <si>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</si>
  <si>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</si>
  <si>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</si>
  <si>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</si>
  <si>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</si>
  <si>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</si>
  <si>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</si>
  <si>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</si>
  <si>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</si>
  <si>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</si>
  <si>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</si>
  <si>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</si>
  <si>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</si>
  <si>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</si>
  <si>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</si>
  <si>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</si>
  <si>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</si>
  <si>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</si>
  <si>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</si>
  <si>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</si>
  <si>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</si>
  <si>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</si>
  <si>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</si>
  <si>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</si>
  <si>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</si>
  <si>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</si>
  <si>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</si>
  <si>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</si>
  <si>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</si>
  <si>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</si>
  <si>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</si>
  <si>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</si>
  <si>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</si>
  <si>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</si>
  <si>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</si>
  <si>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</si>
  <si>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</si>
  <si>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</si>
  <si>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</si>
  <si>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</si>
  <si>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</si>
  <si>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</si>
  <si>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</si>
  <si>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</si>
  <si>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</si>
  <si>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</si>
  <si>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</si>
  <si>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</si>
  <si>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</si>
  <si>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</si>
  <si>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</si>
  <si>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</si>
  <si>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</si>
  <si>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</si>
  <si>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</si>
  <si>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</si>
  <si>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</si>
  <si>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</si>
  <si>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</si>
  <si>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</si>
  <si>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</si>
  <si>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</si>
  <si>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</si>
  <si>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</si>
  <si>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</si>
  <si>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</si>
  <si>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</si>
  <si>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</si>
  <si>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</si>
  <si>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</si>
  <si>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</si>
  <si>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</si>
  <si>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</si>
  <si>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</si>
  <si>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</si>
  <si>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</si>
  <si>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</si>
  <si>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</si>
  <si>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</si>
  <si>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</si>
  <si>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</si>
  <si>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</si>
  <si>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</si>
  <si>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</si>
  <si>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</si>
  <si>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</si>
  <si>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</si>
  <si>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</si>
  <si>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</si>
  <si>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</si>
  <si>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</si>
  <si>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</si>
  <si>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</si>
  <si>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</si>
  <si>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</si>
  <si>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</si>
  <si>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</si>
  <si>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</si>
  <si>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</si>
  <si>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</si>
  <si>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</si>
  <si>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</si>
  <si>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</si>
  <si>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</si>
  <si>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</si>
  <si>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</si>
  <si>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</si>
  <si>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</si>
  <si>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</si>
  <si>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</si>
  <si>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</si>
  <si>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</si>
  <si>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</si>
  <si>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</si>
  <si>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</si>
  <si>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</si>
  <si>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</si>
  <si>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</si>
  <si>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</si>
  <si>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</si>
  <si>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</si>
  <si>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</si>
  <si>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</si>
  <si>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</si>
  <si>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</si>
  <si>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</si>
  <si>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</si>
  <si>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</si>
  <si>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</si>
  <si>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</si>
  <si>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</si>
  <si>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</si>
  <si>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</si>
  <si>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</si>
  <si>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</si>
  <si>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</si>
  <si>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</si>
  <si>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</si>
  <si>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</si>
  <si>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</si>
  <si>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</si>
  <si>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</si>
  <si>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</si>
  <si>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</si>
  <si>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</si>
  <si>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</si>
  <si>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</si>
  <si>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</si>
  <si>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</si>
  <si>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</si>
  <si>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</si>
  <si>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</si>
  <si>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</si>
  <si>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</si>
  <si>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</si>
  <si>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</si>
  <si>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</si>
  <si>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</si>
  <si>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</si>
  <si>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</si>
  <si>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</si>
  <si>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</si>
  <si>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</si>
  <si>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</si>
  <si>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</si>
  <si>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</si>
  <si>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</si>
  <si>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</si>
  <si>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</si>
  <si>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</si>
  <si>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</si>
  <si>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</si>
  <si>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</si>
  <si>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</si>
  <si>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</si>
  <si>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</si>
  <si>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</si>
  <si>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</si>
  <si>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</si>
  <si>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</si>
  <si>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</si>
  <si>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</si>
  <si>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</si>
  <si>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</si>
  <si>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</si>
  <si>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</si>
  <si>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</si>
  <si>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</si>
  <si>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</si>
  <si>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</si>
  <si>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</si>
  <si>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</si>
  <si>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</si>
  <si>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</si>
  <si>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</si>
  <si>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</si>
  <si>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</si>
  <si>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</si>
  <si>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</si>
  <si>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</si>
  <si>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</si>
  <si>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</si>
  <si>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</si>
  <si>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</si>
  <si>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</si>
  <si>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</si>
  <si>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</si>
  <si>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</si>
  <si>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</si>
  <si>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</si>
  <si>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</si>
  <si>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</si>
  <si>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</si>
  <si>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</si>
  <si>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</si>
  <si>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</si>
  <si>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</si>
  <si>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</si>
  <si>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</si>
  <si>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</si>
  <si>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</si>
  <si>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</si>
  <si>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</si>
  <si>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</si>
  <si>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</si>
  <si>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</si>
  <si>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</si>
  <si>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</si>
  <si>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</si>
  <si>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</si>
  <si>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</si>
  <si>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</si>
  <si>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</si>
  <si>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</si>
  <si>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</si>
  <si>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</si>
  <si>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</si>
  <si>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</si>
  <si>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</si>
  <si>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</si>
  <si>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</si>
  <si>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</si>
  <si>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</si>
  <si>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</si>
  <si>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</si>
  <si>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</si>
  <si>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</si>
  <si>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</si>
  <si>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</si>
  <si>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</si>
  <si>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</si>
  <si>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</si>
  <si>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</si>
  <si>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</si>
  <si>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</si>
  <si>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</si>
  <si>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</si>
  <si>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</si>
  <si>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</si>
  <si>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</si>
  <si>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</si>
  <si>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</si>
  <si>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</si>
  <si>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</si>
  <si>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</si>
  <si>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</si>
  <si>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</si>
  <si>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</si>
  <si>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</si>
  <si>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</si>
  <si>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</si>
  <si>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</si>
  <si>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</si>
  <si>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</si>
  <si>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</si>
  <si>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</si>
  <si>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</si>
  <si>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</si>
  <si>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</si>
  <si>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</si>
  <si>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</si>
  <si>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</si>
  <si>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</si>
  <si>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</si>
  <si>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</si>
  <si>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</si>
  <si>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</si>
  <si>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</si>
  <si>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</si>
  <si>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</si>
  <si>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</si>
  <si>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</si>
  <si>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</si>
  <si>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</si>
  <si>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</si>
  <si>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</si>
  <si>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</si>
  <si>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</si>
  <si>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</si>
  <si>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</si>
  <si>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</si>
  <si>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</si>
  <si>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</si>
  <si>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</si>
  <si>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</si>
  <si>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</si>
  <si>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</si>
  <si>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</si>
  <si>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</si>
  <si>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</si>
  <si>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</si>
  <si>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</si>
  <si>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</si>
  <si>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</si>
  <si>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</si>
  <si>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</si>
  <si>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</si>
  <si>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</si>
  <si>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</si>
  <si>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</si>
  <si>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</si>
  <si>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</si>
  <si>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</si>
  <si>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</si>
  <si>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</si>
  <si>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</si>
  <si>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</si>
  <si>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</si>
  <si>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</si>
  <si>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</si>
  <si>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</si>
  <si>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</si>
  <si>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</si>
  <si>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</si>
  <si>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</si>
  <si>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</si>
  <si>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</si>
  <si>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</si>
  <si>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</si>
  <si>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</si>
  <si>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</si>
  <si>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</si>
  <si>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</si>
  <si>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</si>
  <si>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</si>
  <si>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</si>
  <si>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</si>
  <si>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</si>
  <si>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</si>
  <si>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</si>
  <si>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</si>
  <si>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</si>
  <si>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</si>
  <si>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</si>
  <si>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</si>
  <si>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</si>
  <si>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</si>
  <si>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</si>
  <si>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</si>
  <si>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</si>
  <si>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</si>
  <si>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</si>
  <si>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</si>
  <si>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</si>
  <si>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</si>
  <si>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</si>
  <si>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</si>
  <si>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</si>
  <si>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</si>
  <si>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</si>
  <si>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</si>
  <si>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</si>
  <si>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</si>
  <si>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</si>
  <si>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</si>
  <si>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</si>
  <si>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</si>
  <si>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</si>
  <si>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</si>
  <si>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</si>
  <si>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</si>
  <si>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</si>
  <si>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</si>
  <si>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</si>
  <si>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</si>
  <si>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</si>
  <si>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</si>
  <si>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</si>
  <si>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</si>
  <si>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</si>
  <si>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</si>
  <si>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</si>
  <si>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</si>
  <si>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</si>
  <si>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</si>
  <si>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</si>
  <si>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</si>
  <si>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</si>
  <si>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</si>
  <si>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</si>
  <si>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</si>
  <si>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</si>
  <si>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</si>
  <si>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</si>
  <si>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</si>
  <si>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</si>
  <si>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</si>
  <si>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</si>
  <si>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</si>
  <si>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</si>
  <si>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</si>
  <si>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</si>
  <si>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</si>
  <si>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</si>
  <si>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</si>
  <si>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</si>
  <si>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</si>
  <si>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</si>
  <si>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</si>
  <si>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</si>
  <si>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</si>
  <si>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</si>
  <si>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</si>
  <si>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</si>
  <si>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</si>
  <si>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</si>
  <si>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</si>
  <si>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</si>
  <si>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</si>
  <si>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</si>
  <si>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</si>
  <si>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</si>
  <si>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</si>
  <si>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</si>
  <si>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</si>
  <si>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</si>
  <si>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</si>
  <si>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</si>
  <si>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</si>
  <si>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</si>
  <si>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</si>
  <si>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</si>
  <si>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</si>
  <si>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</si>
  <si>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</si>
  <si>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</si>
  <si>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</si>
  <si>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</si>
  <si>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</si>
  <si>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</si>
  <si>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</si>
  <si>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</si>
  <si>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</si>
  <si>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</si>
  <si>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</si>
  <si>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</si>
  <si>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</si>
  <si>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</si>
  <si>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</si>
  <si>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</si>
  <si>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</si>
  <si>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</si>
  <si>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</si>
  <si>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</si>
  <si>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</si>
  <si>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</si>
  <si>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</si>
  <si>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</si>
  <si>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</si>
  <si>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</si>
  <si>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</si>
  <si>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</si>
  <si>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</si>
  <si>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</si>
  <si>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</si>
  <si>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</si>
  <si>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</si>
  <si>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</si>
  <si>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</si>
  <si>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</si>
  <si>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</si>
  <si>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</si>
  <si>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</si>
  <si>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</si>
  <si>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</si>
  <si>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</si>
  <si>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</si>
  <si>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</si>
  <si>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</si>
  <si>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</si>
  <si>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</si>
  <si>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</si>
  <si>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</si>
  <si>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</si>
  <si>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</si>
  <si>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</si>
  <si>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</si>
  <si>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</si>
  <si>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</si>
  <si>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</si>
  <si>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</si>
  <si>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</si>
  <si>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</si>
  <si>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</si>
  <si>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</si>
  <si>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</si>
  <si>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</si>
  <si>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</si>
  <si>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</si>
  <si>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</si>
  <si>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</si>
  <si>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</si>
  <si>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</si>
  <si>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</si>
  <si>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</si>
  <si>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</si>
  <si>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</si>
  <si>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</si>
  <si>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</si>
  <si>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</si>
  <si>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</si>
  <si>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</si>
  <si>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</si>
  <si>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</si>
  <si>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</si>
  <si>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</si>
  <si>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</si>
  <si>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</si>
  <si>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</si>
  <si>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</si>
  <si>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</si>
  <si>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</si>
  <si>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</si>
  <si>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</si>
  <si>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</si>
  <si>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</si>
  <si>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</si>
  <si>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</si>
  <si>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</si>
  <si>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</si>
  <si>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</si>
  <si>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</si>
  <si>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</si>
  <si>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</si>
  <si>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</si>
  <si>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</si>
  <si>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</si>
  <si>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</si>
  <si>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</si>
  <si>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</si>
  <si>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</si>
  <si>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</si>
  <si>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</si>
  <si>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</si>
  <si>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</si>
  <si>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</si>
  <si>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</si>
  <si>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</si>
  <si>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</si>
  <si>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</si>
  <si>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</si>
  <si>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</si>
  <si>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</si>
  <si>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</si>
  <si>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</si>
  <si>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</si>
  <si>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</si>
  <si>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</si>
  <si>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</si>
  <si>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</si>
  <si>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</si>
  <si>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</si>
  <si>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</si>
  <si>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</si>
  <si>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</si>
  <si>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</si>
  <si>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</si>
  <si>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</si>
  <si>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</si>
  <si>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</si>
  <si>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</si>
  <si>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</si>
  <si>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</si>
  <si>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</si>
  <si>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</si>
  <si>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</si>
  <si>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</si>
  <si>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</si>
  <si>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</si>
  <si>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</si>
  <si>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</si>
  <si>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</si>
  <si>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</si>
  <si>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</si>
  <si>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</si>
  <si>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</si>
  <si>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</si>
  <si>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</si>
  <si>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</si>
  <si>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</si>
  <si>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</si>
  <si>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</si>
  <si>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</si>
  <si>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</si>
  <si>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</si>
  <si>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</si>
  <si>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</si>
  <si>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</si>
  <si>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</si>
  <si>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</si>
  <si>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</si>
  <si>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</si>
  <si>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</si>
  <si>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</si>
  <si>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</si>
  <si>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</si>
  <si>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</si>
  <si>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</si>
  <si>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</si>
  <si>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</si>
  <si>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</si>
  <si>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</si>
  <si>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</si>
  <si>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</si>
  <si>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</si>
  <si>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</si>
  <si>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</si>
  <si>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</si>
  <si>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</si>
  <si>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</si>
  <si>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</si>
  <si>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</si>
  <si>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</si>
  <si>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</si>
  <si>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</si>
  <si>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</si>
  <si>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</si>
  <si>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</si>
  <si>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</si>
  <si>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</si>
  <si>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</si>
  <si>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</si>
  <si>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</si>
  <si>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</si>
  <si>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</si>
  <si>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</si>
  <si>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</si>
  <si>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</si>
  <si>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</si>
  <si>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</si>
  <si>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</si>
  <si>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</si>
  <si>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</si>
  <si>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</si>
  <si>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</si>
  <si>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</si>
  <si>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</si>
  <si>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</si>
  <si>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</si>
  <si>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</si>
  <si>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</si>
  <si>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</si>
  <si>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</si>
  <si>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</si>
  <si>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</si>
  <si>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</si>
  <si>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</si>
  <si>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</si>
  <si>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</si>
  <si>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</si>
  <si>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</si>
  <si>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</si>
  <si>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</si>
  <si>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</si>
  <si>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</si>
  <si>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</si>
  <si>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</si>
  <si>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</si>
  <si>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</si>
  <si>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</si>
  <si>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</si>
  <si>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</si>
  <si>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</si>
  <si>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</si>
  <si>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</si>
  <si>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</si>
  <si>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</si>
  <si>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</si>
  <si>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</si>
  <si>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</si>
  <si>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</si>
  <si>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</si>
  <si>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</si>
  <si>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</si>
  <si>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</si>
  <si>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</si>
  <si>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</si>
  <si>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</si>
  <si>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</si>
  <si>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</si>
  <si>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</si>
  <si>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</si>
  <si>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</si>
  <si>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</si>
  <si>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</si>
  <si>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</si>
  <si>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</si>
  <si>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</si>
  <si>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</si>
  <si>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</si>
  <si>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</si>
  <si>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</si>
  <si>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</si>
  <si>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</si>
  <si>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</si>
  <si>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</si>
  <si>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</si>
  <si>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</si>
  <si>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</si>
  <si>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</si>
  <si>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</si>
  <si>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</si>
  <si>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</si>
  <si>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</si>
  <si>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</si>
  <si>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</si>
  <si>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</si>
  <si>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</si>
  <si>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</si>
  <si>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</si>
  <si>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</si>
  <si>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</si>
  <si>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</si>
  <si>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</si>
  <si>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</si>
  <si>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</si>
  <si>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</si>
  <si>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</si>
  <si>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</si>
  <si>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</si>
  <si>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</si>
  <si>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</si>
  <si>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</si>
  <si>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</si>
  <si>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</si>
  <si>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</si>
  <si>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</si>
  <si>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</si>
  <si>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</si>
  <si>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</si>
  <si>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</si>
  <si>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</si>
  <si>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</si>
  <si>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</si>
  <si>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</si>
  <si>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</si>
  <si>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</si>
  <si>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</si>
  <si>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</si>
  <si>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</si>
  <si>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</si>
  <si>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</si>
  <si>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</si>
  <si>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</si>
  <si>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</si>
  <si>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</si>
  <si>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</si>
  <si>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</si>
  <si>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</si>
  <si>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</si>
  <si>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</si>
  <si>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</si>
  <si>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</si>
  <si>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</si>
  <si>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</si>
  <si>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</si>
  <si>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</si>
  <si>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</si>
  <si>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</si>
  <si>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</si>
  <si>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</si>
  <si>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</si>
  <si>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</si>
  <si>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</si>
  <si>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</si>
  <si>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</si>
  <si>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</si>
  <si>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</si>
  <si>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</si>
  <si>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</si>
  <si>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</si>
  <si>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</si>
  <si>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</si>
  <si>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</si>
  <si>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</si>
  <si>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</si>
  <si>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</si>
  <si>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</si>
  <si>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</si>
  <si>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</si>
  <si>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</si>
  <si>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</si>
  <si>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</si>
  <si>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</si>
  <si>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</si>
  <si>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</si>
  <si>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</si>
  <si>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</si>
  <si>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</si>
  <si>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</si>
  <si>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</si>
  <si>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</si>
  <si>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</si>
  <si>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</si>
  <si>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</si>
  <si>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</si>
  <si>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</si>
  <si>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</si>
  <si>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</si>
  <si>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</si>
  <si>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</si>
  <si>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</si>
  <si>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</si>
  <si>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</si>
  <si>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</si>
  <si>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</si>
  <si>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</si>
  <si>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</si>
  <si>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</si>
  <si>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</si>
  <si>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</si>
  <si>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</si>
  <si>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</si>
  <si>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</si>
  <si>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</si>
  <si>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</si>
  <si>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</si>
  <si>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</si>
  <si>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</si>
  <si>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</si>
  <si>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</si>
  <si>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</si>
  <si>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</si>
  <si>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</si>
  <si>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</si>
  <si>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</si>
  <si>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</si>
  <si>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</si>
  <si>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</si>
  <si>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</si>
  <si>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</si>
  <si>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</si>
  <si>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</si>
  <si>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</si>
  <si>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</si>
  <si>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</si>
  <si>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</si>
  <si>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</si>
  <si>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</si>
  <si>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</si>
  <si>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</si>
  <si>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</si>
  <si>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</si>
  <si>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</si>
  <si>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</si>
  <si>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</si>
  <si>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</si>
  <si>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</si>
  <si>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</si>
  <si>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</si>
  <si>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</si>
  <si>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</si>
  <si>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</si>
  <si>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</si>
  <si>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</si>
  <si>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</si>
  <si>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</si>
  <si>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</si>
  <si>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</si>
  <si>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</si>
  <si>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</si>
  <si>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</si>
  <si>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</si>
  <si>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</si>
  <si>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</si>
  <si>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</si>
  <si>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</si>
  <si>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</si>
  <si>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</si>
  <si>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</si>
  <si>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</si>
  <si>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</si>
  <si>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</si>
  <si>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</si>
  <si>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</si>
  <si>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</si>
  <si>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</si>
  <si>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</si>
  <si>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</si>
  <si>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</si>
  <si>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</si>
  <si>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</si>
  <si>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</si>
  <si>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</si>
  <si>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</si>
  <si>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</si>
  <si>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</si>
  <si>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</si>
  <si>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</si>
  <si>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</si>
  <si>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</si>
  <si>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</si>
  <si>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</si>
  <si>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</si>
  <si>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</si>
  <si>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</si>
  <si>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</si>
  <si>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</si>
  <si>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</si>
  <si>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</si>
  <si>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</si>
  <si>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</si>
  <si>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</si>
  <si>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</si>
  <si>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</si>
  <si>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</si>
  <si>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</si>
  <si>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</si>
  <si>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</si>
  <si>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</si>
  <si>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</si>
  <si>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</si>
  <si>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</si>
  <si>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</si>
  <si>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</si>
  <si>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</si>
  <si>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</si>
  <si>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</si>
  <si>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</si>
  <si>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</si>
  <si>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</si>
  <si>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</si>
  <si>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</si>
  <si>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</si>
  <si>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</si>
  <si>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</si>
  <si>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</si>
  <si>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</si>
  <si>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</si>
  <si>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</si>
  <si>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</si>
  <si>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</si>
  <si>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</si>
  <si>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</si>
  <si>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</si>
  <si>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</si>
  <si>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</si>
  <si>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</si>
  <si>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</si>
  <si>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</si>
  <si>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</si>
  <si>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</si>
  <si>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</si>
  <si>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</si>
  <si>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</si>
  <si>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</si>
  <si>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</si>
  <si>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</si>
  <si>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</si>
  <si>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</si>
  <si>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</si>
  <si>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</si>
  <si>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</si>
  <si>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</si>
  <si>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</si>
  <si>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</si>
  <si>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</si>
  <si>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</si>
  <si>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</si>
  <si>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</si>
  <si>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</si>
  <si>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</si>
  <si>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</si>
  <si>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</si>
  <si>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</si>
  <si>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</si>
  <si>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</si>
  <si>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</si>
  <si>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</si>
  <si>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</si>
  <si>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</si>
  <si>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</si>
  <si>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</si>
  <si>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</si>
  <si>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</si>
  <si>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</si>
  <si>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</si>
  <si>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</si>
  <si>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</si>
  <si>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</si>
  <si>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</si>
  <si>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</si>
  <si>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</si>
  <si>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</si>
  <si>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</si>
  <si>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</si>
  <si>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</si>
  <si>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</si>
  <si>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</si>
  <si>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</si>
  <si>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</si>
  <si>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</si>
  <si>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</si>
  <si>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</si>
  <si>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</si>
  <si>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</si>
  <si>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</si>
  <si>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</si>
  <si>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</si>
  <si>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</si>
  <si>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</si>
  <si>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</si>
  <si>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</si>
  <si>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</si>
  <si>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</si>
  <si>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</si>
  <si>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</si>
  <si>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</si>
  <si>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</si>
  <si>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</si>
  <si>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</si>
  <si>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</si>
  <si>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</si>
  <si>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</si>
  <si>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</si>
  <si>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</si>
  <si>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</si>
  <si>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</si>
  <si>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</si>
  <si>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</si>
  <si>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</si>
  <si>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</si>
  <si>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</si>
  <si>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</si>
  <si>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</si>
  <si>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</si>
  <si>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</si>
  <si>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</si>
  <si>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</si>
  <si>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</si>
  <si>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</si>
  <si>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</si>
  <si>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</si>
  <si>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</si>
  <si>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</si>
  <si>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</si>
  <si>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</si>
  <si>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</si>
  <si>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</si>
  <si>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</si>
  <si>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</si>
  <si>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</si>
  <si>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</si>
  <si>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</si>
  <si>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</si>
  <si>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</si>
  <si>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</si>
  <si>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</si>
  <si>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</si>
  <si>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</si>
  <si>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</si>
  <si>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</si>
  <si>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</si>
  <si>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</si>
  <si>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</si>
  <si>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</si>
  <si>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</si>
  <si>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</si>
  <si>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</si>
  <si>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</si>
  <si>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</si>
  <si>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</si>
  <si>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</si>
  <si>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</si>
  <si>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</si>
  <si>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</si>
  <si>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</si>
  <si>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</si>
  <si>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</si>
  <si>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</si>
  <si>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</si>
  <si>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</si>
  <si>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</si>
  <si>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</si>
  <si>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</si>
  <si>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</si>
  <si>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</si>
  <si>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</si>
  <si>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</si>
  <si>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</si>
  <si>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</si>
  <si>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</si>
  <si>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</si>
  <si>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</si>
  <si>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</si>
  <si>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</si>
  <si>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</si>
  <si>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</si>
  <si>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</si>
  <si>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</si>
  <si>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</si>
  <si>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</si>
  <si>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</si>
  <si>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</si>
  <si>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</si>
  <si>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</si>
  <si>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</si>
  <si>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</si>
  <si>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</si>
  <si>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</si>
  <si>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</si>
  <si>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</si>
  <si>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</si>
  <si>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</si>
  <si>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</si>
  <si>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</si>
  <si>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</si>
  <si>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</si>
  <si>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</si>
  <si>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</si>
  <si>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</si>
  <si>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</si>
  <si>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</si>
  <si>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</si>
  <si>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</si>
  <si>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</si>
  <si>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</si>
  <si>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</si>
  <si>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</si>
  <si>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</si>
  <si>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</si>
  <si>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</si>
  <si>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</si>
  <si>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</si>
  <si>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</si>
  <si>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</si>
  <si>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</si>
  <si>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</si>
  <si>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</si>
  <si>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</si>
  <si>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</si>
  <si>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</si>
  <si>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</si>
  <si>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</si>
  <si>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</si>
  <si>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</si>
  <si>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</si>
  <si>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</si>
  <si>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</si>
  <si>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</si>
  <si>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</si>
  <si>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</si>
  <si>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</si>
  <si>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</si>
  <si>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</si>
  <si>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</si>
  <si>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</si>
  <si>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</si>
  <si>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</si>
  <si>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</si>
  <si>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</si>
  <si>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</si>
  <si>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</si>
  <si>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</si>
  <si>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</si>
  <si>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</si>
  <si>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</si>
  <si>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</si>
  <si>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</si>
  <si>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</si>
  <si>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</si>
  <si>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</si>
  <si>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</si>
  <si>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</si>
  <si>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</si>
  <si>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</si>
  <si>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</si>
  <si>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</si>
  <si>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</si>
  <si>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</si>
  <si>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</si>
  <si>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</si>
  <si>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</si>
  <si>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</si>
  <si>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</si>
  <si>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</si>
  <si>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</si>
  <si>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</si>
  <si>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</si>
  <si>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</si>
  <si>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</si>
  <si>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</si>
  <si>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</si>
  <si>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</si>
  <si>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</si>
  <si>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</si>
  <si>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</si>
  <si>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</si>
  <si>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</si>
  <si>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</si>
  <si>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</si>
  <si>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</si>
  <si>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</si>
  <si>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</si>
  <si>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</si>
  <si>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</si>
  <si>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</si>
  <si>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</si>
  <si>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</si>
  <si>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</si>
  <si>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</si>
  <si>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</si>
  <si>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</si>
  <si>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</si>
  <si>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</si>
  <si>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</si>
  <si>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</si>
  <si>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</si>
  <si>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</si>
  <si>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</si>
  <si>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</si>
  <si>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</si>
  <si>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</si>
  <si>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</si>
  <si>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</si>
  <si>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</si>
  <si>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</si>
  <si>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</si>
  <si>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</si>
  <si>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</si>
  <si>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</si>
  <si>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</si>
  <si>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</si>
  <si>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</si>
  <si>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</si>
  <si>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</si>
  <si>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</si>
  <si>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</si>
  <si>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</si>
  <si>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</si>
  <si>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</si>
  <si>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</si>
  <si>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</si>
  <si>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</si>
  <si>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</si>
  <si>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</si>
  <si>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</si>
  <si>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</si>
  <si>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</si>
  <si>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</si>
  <si>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</si>
  <si>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</si>
  <si>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</si>
  <si>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</si>
  <si>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</si>
  <si>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</si>
  <si>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</si>
  <si>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</si>
  <si>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</si>
  <si>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</si>
  <si>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</si>
  <si>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</si>
  <si>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</si>
  <si>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</si>
  <si>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</si>
  <si>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</si>
  <si>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</si>
  <si>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</si>
  <si>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</si>
  <si>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</si>
  <si>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</si>
  <si>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</si>
  <si>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</si>
  <si>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</si>
  <si>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</si>
  <si>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</si>
  <si>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</si>
  <si>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</si>
  <si>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</si>
  <si>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</si>
  <si>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</si>
  <si>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</si>
  <si>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</si>
  <si>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</si>
  <si>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</si>
  <si>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</si>
  <si>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</si>
  <si>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</si>
  <si>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</si>
  <si>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</si>
  <si>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</si>
  <si>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</si>
  <si>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</si>
  <si>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</si>
  <si>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</si>
  <si>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</si>
  <si>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</si>
  <si>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</si>
  <si>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</si>
  <si>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</si>
  <si>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</si>
  <si>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</si>
  <si>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</si>
  <si>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</si>
  <si>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</si>
  <si>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</si>
  <si>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</si>
  <si>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</si>
  <si>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</si>
  <si>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</si>
  <si>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</si>
  <si>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</si>
  <si>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</si>
  <si>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</si>
  <si>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</si>
  <si>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</si>
  <si>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</si>
  <si>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</si>
  <si>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</si>
  <si>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</si>
  <si>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</si>
  <si>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</si>
  <si>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</si>
  <si>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</si>
  <si>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</si>
  <si>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</si>
  <si>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</si>
  <si>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</si>
  <si>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</si>
  <si>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</si>
  <si>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</si>
  <si>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</si>
  <si>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</si>
  <si>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</si>
  <si>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</si>
  <si>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</si>
  <si>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</si>
  <si>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</si>
  <si>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</si>
  <si>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</si>
  <si>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</si>
  <si>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</si>
  <si>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</si>
  <si>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</si>
  <si>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</si>
  <si>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</si>
  <si>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</si>
  <si>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</si>
  <si>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</si>
  <si>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</si>
  <si>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</si>
  <si>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</si>
  <si>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</si>
  <si>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</si>
  <si>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</si>
  <si>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</si>
  <si>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</si>
  <si>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</si>
  <si>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</si>
  <si>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</si>
  <si>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</si>
  <si>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</si>
  <si>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</si>
  <si>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</si>
  <si>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</si>
  <si>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</si>
  <si>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</si>
  <si>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</si>
  <si>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</si>
  <si>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</si>
  <si>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</si>
  <si>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</si>
  <si>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</si>
  <si>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</si>
  <si>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</si>
  <si>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</si>
  <si>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</si>
  <si>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</si>
  <si>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</si>
  <si>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</si>
  <si>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</si>
  <si>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</si>
  <si>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</si>
  <si>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</si>
  <si>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</si>
  <si>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</si>
  <si>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</si>
  <si>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</si>
  <si>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</si>
  <si>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</si>
  <si>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</si>
  <si>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</si>
  <si>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</si>
  <si>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</si>
  <si>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</si>
  <si>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</si>
  <si>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</si>
  <si>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</si>
  <si>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</si>
  <si>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</si>
  <si>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</si>
  <si>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</si>
  <si>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</si>
  <si>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</si>
  <si>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</si>
  <si>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</si>
  <si>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</si>
  <si>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</si>
  <si>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</si>
  <si>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</si>
  <si>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</si>
  <si>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</si>
  <si>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</si>
  <si>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</si>
  <si>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</si>
  <si>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</si>
  <si>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</si>
  <si>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</si>
  <si>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</si>
  <si>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</si>
  <si>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</si>
  <si>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</si>
  <si>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</si>
  <si>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</si>
  <si>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</si>
  <si>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</si>
  <si>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</si>
  <si>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</si>
  <si>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</si>
  <si>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</si>
  <si>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</si>
  <si>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</si>
  <si>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</si>
  <si>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</si>
  <si>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</si>
  <si>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</si>
  <si>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</si>
  <si>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</si>
  <si>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</si>
  <si>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</si>
  <si>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</si>
  <si>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</si>
  <si>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</si>
  <si>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</si>
  <si>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</si>
  <si>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</si>
  <si>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</si>
  <si>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</si>
  <si>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</si>
  <si>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</si>
  <si>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</si>
  <si>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</si>
  <si>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</si>
  <si>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</si>
  <si>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</si>
  <si>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</si>
  <si>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</si>
  <si>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</si>
  <si>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</si>
  <si>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</si>
  <si>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</si>
  <si>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</si>
  <si>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</si>
  <si>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</si>
  <si>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</si>
  <si>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</si>
  <si>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</si>
  <si>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</si>
  <si>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</si>
  <si>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</si>
  <si>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</si>
  <si>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</si>
  <si>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</si>
  <si>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</si>
  <si>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</si>
  <si>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</si>
  <si>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</si>
  <si>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</si>
  <si>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</si>
  <si>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</si>
  <si>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</si>
  <si>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</si>
  <si>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</si>
  <si>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</si>
  <si>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</si>
  <si>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</si>
  <si>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</si>
  <si>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</si>
  <si>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</si>
  <si>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</si>
  <si>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</si>
  <si>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</si>
  <si>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</si>
  <si>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</si>
  <si>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</si>
  <si>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</si>
  <si>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</si>
  <si>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</si>
  <si>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</si>
  <si>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</si>
  <si>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</si>
  <si>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</si>
  <si>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</si>
  <si>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</si>
  <si>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</si>
  <si>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</si>
  <si>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</si>
  <si>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</si>
  <si>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</si>
  <si>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</si>
  <si>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</si>
  <si>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</si>
  <si>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</si>
  <si>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</si>
  <si>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</si>
  <si>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</si>
  <si>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</si>
  <si>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</si>
  <si>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</si>
  <si>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</si>
  <si>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</si>
  <si>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</si>
  <si>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</si>
  <si>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</si>
  <si>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</si>
  <si>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</si>
  <si>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</si>
  <si>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</si>
  <si>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</si>
  <si>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</si>
  <si>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</si>
  <si>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</si>
  <si>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</si>
  <si>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</si>
  <si>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</si>
  <si>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</si>
  <si>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</si>
  <si>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</si>
  <si>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</si>
  <si>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</si>
  <si>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</si>
  <si>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</si>
  <si>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</si>
  <si>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</si>
  <si>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</si>
  <si>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</si>
  <si>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</si>
  <si>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</si>
  <si>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</si>
  <si>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</si>
  <si>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</si>
  <si>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</si>
  <si>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</si>
  <si>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</si>
  <si>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</si>
  <si>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</si>
  <si>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</si>
  <si>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</si>
  <si>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</si>
  <si>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</si>
  <si>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</si>
  <si>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</si>
  <si>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</si>
  <si>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</si>
  <si>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</si>
  <si>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</si>
  <si>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</si>
  <si>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</si>
  <si>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</si>
  <si>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</si>
  <si>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</si>
  <si>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</si>
  <si>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</si>
  <si>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</si>
  <si>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</si>
  <si>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</si>
  <si>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</si>
  <si>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</si>
  <si>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</si>
  <si>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</si>
  <si>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</si>
  <si>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</si>
  <si>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</si>
  <si>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</si>
  <si>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</si>
  <si>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</si>
  <si>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</si>
  <si>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</si>
  <si>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</si>
  <si>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</si>
  <si>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</si>
  <si>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</si>
  <si>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</si>
  <si>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</si>
  <si>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</si>
  <si>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</si>
  <si>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</si>
  <si>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</si>
  <si>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</si>
  <si>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</si>
  <si>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</si>
  <si>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</si>
  <si>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</si>
  <si>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</si>
  <si>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</si>
  <si>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</si>
  <si>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</si>
  <si>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</si>
  <si>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</si>
  <si>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</si>
  <si>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</si>
  <si>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</si>
  <si>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</si>
  <si>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</si>
  <si>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</si>
  <si>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</si>
  <si>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</si>
  <si>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</si>
  <si>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</si>
  <si>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</si>
  <si>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</si>
  <si>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</si>
  <si>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</si>
  <si>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</si>
  <si>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</si>
  <si>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</si>
  <si>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</si>
  <si>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</si>
  <si>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</si>
  <si>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</si>
  <si>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</si>
  <si>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</si>
  <si>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</si>
  <si>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</si>
  <si>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</si>
  <si>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</si>
  <si>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</si>
  <si>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</si>
  <si>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</si>
  <si>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</si>
  <si>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</si>
  <si>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</si>
  <si>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</si>
  <si>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</si>
  <si>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</si>
  <si>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</si>
  <si>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</si>
  <si>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</si>
  <si>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</si>
  <si>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</si>
  <si>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</si>
  <si>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</si>
  <si>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</si>
  <si>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</si>
  <si>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</si>
  <si>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</si>
  <si>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</si>
  <si>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</si>
  <si>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</si>
  <si>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</si>
  <si>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</si>
  <si>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</si>
  <si>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</si>
  <si>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</si>
  <si>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</si>
  <si>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</si>
  <si>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</si>
  <si>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</si>
  <si>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</si>
  <si>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</si>
  <si>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</si>
  <si>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</si>
  <si>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</si>
  <si>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</si>
  <si>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</si>
  <si>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</si>
  <si>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</si>
  <si>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</si>
  <si>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</si>
  <si>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</si>
  <si>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</si>
  <si>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</si>
  <si>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</si>
  <si>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</si>
  <si>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</si>
  <si>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</si>
  <si>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</si>
  <si>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</si>
  <si>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</si>
  <si>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</si>
  <si>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</si>
  <si>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</si>
  <si>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</si>
  <si>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</si>
  <si>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</si>
  <si>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</si>
  <si>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</si>
  <si>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</si>
  <si>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</si>
  <si>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</si>
  <si>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</si>
  <si>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</si>
  <si>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</si>
  <si>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</si>
  <si>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</si>
  <si>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</si>
  <si>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</si>
  <si>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</si>
  <si>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</si>
  <si>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</si>
  <si>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</si>
  <si>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</si>
  <si>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</si>
  <si>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</si>
  <si>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</si>
  <si>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</si>
  <si>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</si>
  <si>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</si>
  <si>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</si>
  <si>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</si>
  <si>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</si>
  <si>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</si>
  <si>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</si>
  <si>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</si>
  <si>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</si>
  <si>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</si>
  <si>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</si>
  <si>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</si>
  <si>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</si>
  <si>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</si>
  <si>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</si>
  <si>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</si>
  <si>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</si>
  <si>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</si>
  <si>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</si>
  <si>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</si>
  <si>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</si>
  <si>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</si>
  <si>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</si>
  <si>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</si>
  <si>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</si>
  <si>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</si>
  <si>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</si>
  <si>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</si>
  <si>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</si>
  <si>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</si>
  <si>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</si>
  <si>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</si>
  <si>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</si>
  <si>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</si>
  <si>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</si>
  <si>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</si>
  <si>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</si>
  <si>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</si>
  <si>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</si>
  <si>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</si>
  <si>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</si>
  <si>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</si>
  <si>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</si>
  <si>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</si>
  <si>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</si>
  <si>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</si>
  <si>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</si>
  <si>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</si>
  <si>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</si>
  <si>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</si>
  <si>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</si>
  <si>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</si>
  <si>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</si>
  <si>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</si>
  <si>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</si>
  <si>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</si>
  <si>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</si>
  <si>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</si>
  <si>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</si>
  <si>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</si>
  <si>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</si>
  <si>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</si>
  <si>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</si>
  <si>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</si>
  <si>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</si>
  <si>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</si>
  <si>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</si>
  <si>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</si>
  <si>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</si>
  <si>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</si>
  <si>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</si>
  <si>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</si>
  <si>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</si>
  <si>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</si>
  <si>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</si>
  <si>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</si>
  <si>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</si>
  <si>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</si>
  <si>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</si>
  <si>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</si>
  <si>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</si>
  <si>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</si>
  <si>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</si>
  <si>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</si>
  <si>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</si>
  <si>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</si>
  <si>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</si>
  <si>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</si>
  <si>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</si>
  <si>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</si>
  <si>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</si>
  <si>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</si>
  <si>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</si>
  <si>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</si>
  <si>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</si>
  <si>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</si>
  <si>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</si>
  <si>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</si>
  <si>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</si>
  <si>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</si>
  <si>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</si>
  <si>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</si>
  <si>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</si>
  <si>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</si>
  <si>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</si>
  <si>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</si>
  <si>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</si>
  <si>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</si>
  <si>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</si>
  <si>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</si>
  <si>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</si>
  <si>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</si>
  <si>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</si>
  <si>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</si>
  <si>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</si>
  <si>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</si>
  <si>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</si>
  <si>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</si>
  <si>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</si>
  <si>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</si>
  <si>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</si>
  <si>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</si>
  <si>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</si>
  <si>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</si>
  <si>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</si>
  <si>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</si>
  <si>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</si>
  <si>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</si>
  <si>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</si>
  <si>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</si>
  <si>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</si>
  <si>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</si>
  <si>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</si>
  <si>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</si>
  <si>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</si>
  <si>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</si>
  <si>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</si>
  <si>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</si>
  <si>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</si>
  <si>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</si>
  <si>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</si>
  <si>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</si>
  <si>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</si>
  <si>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</si>
  <si>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</si>
  <si>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</si>
  <si>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</si>
  <si>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</si>
  <si>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</si>
  <si>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</si>
  <si>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</si>
  <si>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</si>
  <si>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</si>
  <si>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</si>
  <si>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</si>
  <si>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</si>
  <si>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</si>
  <si>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</si>
  <si>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</si>
  <si>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</si>
  <si>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</si>
  <si>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</si>
  <si>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</si>
  <si>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</si>
  <si>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</si>
  <si>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</si>
  <si>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</si>
  <si>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</si>
  <si>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</si>
  <si>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</si>
  <si>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</si>
  <si>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</si>
  <si>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</si>
  <si>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</si>
  <si>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</si>
  <si>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</si>
  <si>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</si>
  <si>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</si>
  <si>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</si>
  <si>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</si>
  <si>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</si>
  <si>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</si>
  <si>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</si>
  <si>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</si>
  <si>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</si>
  <si>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</si>
  <si>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</si>
  <si>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</si>
  <si>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</si>
  <si>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</si>
  <si>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</si>
  <si>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</si>
  <si>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</si>
  <si>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</si>
  <si>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</si>
  <si>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</si>
  <si>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</si>
  <si>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</si>
  <si>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</si>
  <si>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</si>
  <si>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</si>
  <si>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</si>
  <si>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</si>
  <si>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</si>
  <si>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</si>
  <si>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</si>
  <si>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</si>
  <si>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</si>
  <si>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</si>
  <si>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</si>
  <si>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</si>
  <si>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</si>
  <si>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</si>
  <si>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</si>
  <si>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</si>
  <si>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</si>
  <si>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</si>
  <si>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</si>
  <si>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</si>
  <si>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</si>
  <si>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</si>
  <si>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</si>
  <si>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</si>
  <si>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</si>
  <si>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</si>
  <si>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</si>
  <si>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</si>
  <si>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</si>
  <si>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</si>
  <si>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</si>
  <si>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</si>
  <si>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</si>
  <si>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</si>
  <si>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</si>
  <si>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</si>
  <si>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</si>
  <si>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</si>
  <si>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</si>
  <si>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</si>
  <si>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</si>
  <si>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</si>
  <si>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</si>
  <si>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</si>
  <si>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</si>
  <si>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</si>
  <si>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</si>
  <si>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</si>
  <si>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</si>
  <si>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</si>
  <si>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</si>
  <si>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</si>
  <si>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</si>
  <si>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</si>
  <si>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</si>
  <si>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</si>
  <si>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</si>
  <si>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</si>
  <si>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</si>
  <si>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</si>
  <si>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</si>
  <si>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</si>
  <si>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</si>
  <si>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</si>
  <si>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</si>
  <si>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</si>
  <si>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</si>
  <si>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</si>
  <si>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</si>
  <si>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</si>
  <si>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</si>
  <si>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</si>
  <si>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</si>
  <si>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</si>
  <si>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</si>
  <si>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</si>
  <si>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</si>
  <si>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</si>
  <si>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</si>
  <si>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</si>
  <si>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</si>
  <si>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</si>
  <si>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</si>
  <si>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</si>
  <si>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</si>
  <si>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</si>
  <si>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</si>
  <si>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</si>
  <si>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</si>
  <si>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</si>
  <si>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</si>
  <si>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</si>
  <si>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</si>
  <si>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</si>
  <si>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</si>
  <si>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</si>
  <si>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</si>
  <si>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</si>
  <si>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</si>
  <si>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</si>
  <si>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</si>
  <si>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</si>
  <si>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</si>
  <si>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</si>
  <si>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</si>
  <si>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</si>
  <si>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</si>
  <si>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</si>
  <si>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</si>
  <si>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</si>
  <si>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</si>
  <si>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</si>
  <si>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</si>
  <si>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</si>
  <si>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</si>
  <si>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</si>
  <si>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</si>
  <si>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</si>
  <si>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</si>
  <si>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</si>
  <si>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</si>
  <si>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</si>
  <si>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</si>
  <si>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</si>
  <si>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</si>
  <si>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</si>
  <si>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</si>
  <si>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</si>
  <si>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</si>
  <si>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</si>
  <si>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</si>
  <si>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</si>
  <si>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</si>
  <si>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</si>
  <si>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</si>
  <si>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</si>
  <si>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</si>
  <si>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</si>
  <si>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</si>
  <si>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</si>
  <si>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</si>
  <si>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</si>
  <si>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</si>
  <si>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</si>
  <si>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</si>
  <si>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</si>
  <si>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</si>
  <si>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</si>
  <si>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</si>
  <si>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</si>
  <si>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</si>
  <si>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</si>
  <si>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</si>
  <si>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</si>
  <si>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</si>
  <si>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</si>
  <si>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</si>
  <si>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</si>
  <si>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</si>
  <si>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</si>
  <si>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</si>
  <si>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</si>
  <si>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</si>
  <si>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</si>
  <si>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</si>
  <si>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</si>
  <si>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</si>
  <si>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</si>
  <si>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</si>
  <si>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</si>
  <si>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</si>
  <si>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</si>
  <si>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</si>
  <si>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</si>
  <si>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</si>
  <si>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</si>
  <si>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</si>
  <si>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</si>
  <si>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</si>
  <si>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</si>
  <si>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</si>
  <si>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</si>
  <si>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</si>
  <si>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</si>
  <si>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</si>
  <si>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</si>
  <si>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</si>
  <si>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</si>
  <si>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</si>
  <si>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</si>
  <si>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</si>
  <si>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</si>
  <si>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</si>
  <si>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</si>
  <si>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</si>
  <si>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</si>
  <si>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</si>
  <si>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</si>
  <si>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</si>
  <si>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</si>
  <si>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</si>
  <si>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</si>
  <si>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</si>
  <si>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</si>
  <si>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</si>
  <si>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</si>
  <si>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</si>
  <si>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</si>
  <si>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</si>
  <si>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</si>
  <si>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</si>
  <si>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</si>
  <si>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</si>
  <si>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</si>
  <si>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</si>
  <si>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</si>
  <si>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</si>
  <si>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</si>
  <si>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</si>
  <si>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</si>
  <si>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</si>
  <si>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</si>
  <si>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</si>
  <si>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</si>
  <si>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</si>
  <si>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</si>
  <si>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</si>
  <si>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</si>
  <si>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</si>
  <si>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</si>
  <si>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</si>
  <si>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</si>
  <si>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</si>
  <si>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</si>
  <si>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</si>
  <si>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</si>
  <si>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</si>
  <si>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</si>
  <si>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</si>
  <si>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</si>
  <si>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</si>
  <si>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</si>
  <si>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</si>
  <si>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</si>
  <si>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</si>
  <si>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</si>
  <si>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</si>
  <si>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</si>
  <si>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</si>
  <si>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</si>
  <si>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</si>
  <si>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</si>
  <si>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</si>
  <si>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</si>
  <si>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</si>
  <si>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</si>
  <si>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</si>
  <si>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</si>
  <si>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</si>
  <si>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</si>
  <si>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</si>
  <si>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</si>
  <si>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</si>
  <si>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</si>
  <si>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</si>
  <si>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</si>
  <si>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</si>
  <si>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</si>
  <si>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</si>
  <si>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</si>
  <si>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</si>
  <si>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</si>
  <si>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</si>
  <si>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</si>
  <si>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</si>
  <si>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</si>
  <si>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</si>
  <si>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</si>
  <si>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</si>
  <si>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</si>
  <si>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</si>
  <si>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</si>
  <si>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</si>
  <si>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</si>
  <si>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</si>
  <si>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</si>
  <si>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</si>
  <si>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</si>
  <si>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</si>
  <si>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</si>
  <si>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</si>
  <si>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</si>
  <si>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</si>
  <si>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</si>
  <si>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</si>
  <si>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</si>
  <si>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</si>
  <si>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</si>
  <si>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</si>
  <si>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</si>
  <si>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</si>
  <si>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</si>
  <si>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</si>
  <si>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</si>
  <si>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</si>
  <si>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</si>
  <si>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</si>
  <si>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</si>
  <si>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</si>
  <si>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</si>
  <si>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</si>
  <si>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</si>
  <si>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</si>
  <si>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</si>
  <si>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</si>
  <si>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</si>
  <si>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</si>
  <si>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</si>
  <si>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</si>
  <si>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</si>
  <si>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</si>
  <si>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</si>
  <si>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</si>
  <si>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</si>
  <si>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</si>
  <si>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</si>
  <si>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</si>
  <si>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</si>
  <si>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</si>
  <si>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</si>
  <si>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</si>
  <si>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</si>
  <si>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</si>
  <si>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</si>
  <si>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</si>
  <si>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</si>
  <si>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</si>
  <si>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</si>
  <si>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</si>
  <si>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</si>
  <si>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</si>
  <si>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</si>
  <si>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</si>
  <si>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</si>
  <si>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</si>
  <si>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</si>
  <si>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</si>
  <si>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</si>
  <si>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</si>
  <si>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</si>
  <si>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</si>
  <si>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</si>
  <si>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</si>
  <si>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</si>
  <si>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</si>
  <si>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</si>
  <si>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</si>
  <si>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</si>
  <si>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</si>
  <si>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</si>
  <si>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</si>
  <si>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</si>
  <si>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</si>
  <si>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</si>
  <si>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</si>
  <si>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</si>
  <si>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</si>
  <si>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</si>
  <si>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</si>
  <si>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</si>
  <si>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</si>
  <si>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</si>
  <si>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</si>
  <si>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</si>
  <si>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</si>
  <si>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</si>
  <si>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</si>
  <si>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</si>
  <si>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</si>
  <si>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</si>
  <si>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</si>
  <si>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</si>
  <si>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</si>
  <si>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</si>
  <si>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</si>
  <si>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</si>
  <si>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</si>
  <si>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</si>
  <si>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</si>
  <si>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</si>
  <si>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</si>
  <si>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</si>
  <si>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</si>
  <si>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</si>
  <si>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</si>
  <si>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</si>
  <si>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</si>
  <si>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</si>
  <si>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</si>
  <si>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</si>
  <si>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</si>
  <si>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</si>
  <si>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</si>
  <si>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</si>
  <si>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</si>
  <si>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</si>
  <si>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</si>
  <si>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</si>
  <si>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</si>
  <si>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</si>
  <si>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</si>
  <si>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</si>
  <si>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</si>
  <si>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</si>
  <si>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</si>
  <si>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</si>
  <si>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</si>
  <si>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</si>
  <si>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</si>
  <si>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</si>
  <si>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</si>
  <si>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</si>
  <si>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</si>
  <si>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</si>
  <si>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</si>
  <si>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</si>
  <si>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</si>
  <si>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</si>
  <si>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</si>
  <si>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</si>
  <si>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</si>
  <si>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</si>
  <si>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</si>
  <si>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</si>
  <si>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</si>
  <si>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</si>
  <si>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</si>
  <si>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</si>
  <si>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</si>
  <si>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</si>
  <si>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</si>
  <si>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</si>
  <si>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</si>
  <si>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</si>
  <si>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</si>
  <si>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</si>
  <si>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</si>
  <si>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</si>
  <si>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</si>
  <si>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</si>
  <si>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</si>
  <si>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</si>
  <si>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</si>
  <si>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</si>
  <si>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</si>
  <si>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</si>
  <si>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</si>
  <si>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</si>
  <si>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</si>
  <si>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</si>
  <si>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</si>
  <si>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</si>
  <si>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</si>
  <si>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</si>
  <si>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</si>
  <si>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</si>
  <si>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</si>
  <si>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</si>
  <si>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</si>
  <si>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</si>
  <si>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</si>
  <si>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</si>
  <si>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</si>
  <si>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</si>
  <si>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</si>
  <si>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</si>
  <si>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</si>
  <si>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</si>
  <si>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</si>
  <si>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</si>
  <si>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</si>
  <si>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</si>
  <si>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</si>
  <si>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</si>
  <si>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</si>
  <si>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</si>
  <si>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</si>
  <si>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</si>
  <si>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</si>
  <si>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</si>
  <si>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</si>
  <si>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</si>
  <si>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</si>
  <si>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</si>
  <si>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</si>
  <si>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</si>
  <si>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</si>
  <si>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</si>
  <si>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</si>
  <si>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</si>
  <si>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</si>
  <si>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</si>
  <si>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</si>
  <si>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</si>
  <si>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</si>
  <si>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</si>
  <si>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</si>
  <si>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</si>
  <si>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</si>
  <si>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</si>
  <si>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</si>
  <si>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</si>
  <si>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</si>
  <si>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</si>
  <si>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</si>
  <si>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</si>
  <si>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</si>
  <si>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</si>
  <si>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</si>
  <si>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</si>
  <si>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</si>
  <si>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</si>
  <si>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</si>
  <si>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</si>
  <si>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</si>
  <si>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</si>
  <si>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</si>
  <si>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</si>
  <si>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</si>
  <si>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</si>
  <si>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</si>
  <si>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</si>
  <si>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</si>
  <si>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</si>
  <si>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</si>
  <si>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</si>
  <si>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</si>
  <si>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</si>
  <si>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</si>
  <si>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</si>
  <si>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</si>
  <si>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</si>
  <si>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</si>
  <si>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</si>
  <si>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</si>
  <si>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</si>
  <si>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</si>
  <si>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</si>
  <si>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</si>
  <si>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</si>
  <si>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</si>
  <si>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</si>
  <si>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</si>
  <si>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</si>
  <si>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</si>
  <si>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</si>
  <si>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</si>
  <si>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</si>
  <si>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</si>
  <si>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</si>
  <si>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</si>
  <si>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</si>
  <si>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</si>
  <si>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</si>
  <si>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</si>
  <si>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</si>
  <si>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</si>
  <si>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</si>
  <si>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</si>
  <si>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</si>
  <si>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</si>
  <si>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</si>
  <si>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</si>
  <si>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</si>
  <si>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</si>
  <si>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</si>
  <si>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</si>
  <si>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</si>
  <si>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</si>
  <si>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</si>
  <si>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</si>
  <si>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</si>
  <si>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</si>
  <si>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</si>
  <si>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</si>
  <si>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</si>
  <si>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</si>
  <si>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</si>
  <si>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</si>
  <si>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</si>
  <si>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</si>
  <si>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</si>
  <si>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</si>
  <si>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</si>
  <si>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</si>
  <si>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</si>
  <si>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</si>
  <si>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</si>
  <si>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</si>
  <si>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</si>
  <si>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</si>
  <si>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</si>
  <si>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</si>
  <si>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</si>
  <si>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</si>
  <si>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</si>
  <si>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</si>
  <si>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</si>
  <si>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</si>
  <si>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</si>
  <si>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</si>
  <si>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</si>
  <si>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</si>
  <si>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</si>
  <si>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</si>
  <si>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</si>
  <si>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</si>
  <si>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</si>
  <si>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</si>
  <si>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</si>
  <si>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</si>
  <si>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</si>
  <si>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</si>
  <si>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</si>
  <si>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</si>
  <si>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</si>
  <si>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</si>
  <si>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</si>
  <si>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</si>
  <si>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</si>
  <si>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</si>
  <si>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</si>
  <si>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</si>
  <si>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</si>
  <si>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</si>
  <si>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</si>
  <si>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</si>
  <si>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</si>
  <si>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</si>
  <si>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</si>
  <si>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</si>
  <si>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</si>
  <si>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</si>
  <si>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</si>
  <si>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</si>
  <si>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</si>
  <si>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</si>
  <si>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</si>
  <si>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</si>
  <si>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</si>
  <si>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</si>
  <si>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</si>
  <si>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</si>
  <si>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</si>
  <si>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</si>
  <si>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</si>
  <si>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</si>
  <si>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</si>
  <si>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</si>
  <si>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</si>
  <si>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</si>
  <si>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</si>
  <si>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</si>
  <si>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</si>
  <si>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</si>
  <si>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</si>
  <si>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</si>
  <si>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</si>
  <si>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</si>
  <si>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</si>
  <si>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</si>
  <si>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</si>
  <si>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</si>
  <si>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</si>
  <si>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</si>
  <si>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</si>
  <si>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</si>
  <si>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</si>
  <si>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</si>
  <si>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</si>
  <si>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</si>
  <si>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</si>
  <si>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</si>
  <si>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</si>
  <si>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</si>
  <si>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</si>
  <si>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</si>
  <si>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</si>
  <si>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</si>
  <si>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</si>
  <si>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</si>
  <si>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</si>
  <si>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</si>
  <si>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</si>
  <si>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</si>
  <si>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</si>
  <si>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</si>
  <si>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</si>
  <si>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</si>
  <si>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</si>
  <si>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</si>
  <si>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</si>
  <si>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</si>
  <si>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</si>
  <si>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</si>
  <si>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</si>
  <si>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</si>
  <si>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</si>
  <si>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</si>
  <si>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</si>
  <si>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</si>
  <si>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</si>
  <si>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</si>
  <si>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</si>
  <si>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</si>
  <si>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</si>
  <si>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</si>
  <si>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</si>
  <si>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</si>
  <si>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</si>
  <si>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</si>
  <si>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</si>
  <si>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</si>
  <si>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</si>
  <si>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</si>
  <si>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</si>
  <si>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</si>
  <si>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</si>
  <si>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</si>
  <si>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</si>
  <si>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</si>
  <si>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</si>
  <si>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</si>
  <si>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</si>
  <si>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</si>
  <si>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</si>
  <si>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</si>
  <si>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</si>
  <si>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</si>
  <si>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</si>
  <si>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</si>
  <si>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</si>
  <si>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</si>
  <si>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</si>
  <si>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</si>
  <si>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</si>
  <si>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</si>
  <si>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</si>
  <si>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</si>
  <si>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</si>
  <si>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</si>
  <si>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</si>
  <si>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</si>
  <si>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</si>
  <si>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</si>
  <si>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</si>
  <si>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</si>
  <si>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</si>
  <si>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</si>
  <si>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</si>
  <si>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</si>
  <si>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</si>
  <si>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</si>
  <si>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</si>
  <si>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</si>
  <si>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</si>
  <si>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</si>
  <si>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</si>
  <si>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</si>
  <si>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</si>
  <si>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</si>
  <si>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</si>
  <si>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</si>
  <si>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</si>
  <si>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</si>
  <si>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</si>
  <si>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</si>
  <si>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</si>
  <si>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</si>
  <si>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</si>
  <si>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</si>
  <si>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</si>
  <si>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</si>
  <si>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</si>
  <si>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</si>
  <si>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</si>
  <si>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</si>
  <si>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</si>
  <si>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</si>
  <si>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</si>
  <si>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</si>
  <si>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</si>
  <si>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</si>
  <si>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</si>
  <si>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</si>
  <si>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</si>
  <si>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</si>
  <si>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</si>
  <si>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</si>
  <si>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</si>
  <si>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</si>
  <si>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</si>
  <si>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</si>
  <si>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</si>
  <si>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</si>
  <si>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</si>
  <si>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</si>
  <si>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</si>
  <si>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</si>
  <si>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</si>
  <si>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</si>
  <si>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</si>
  <si>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</si>
  <si>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</si>
  <si>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</si>
  <si>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</si>
  <si>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</si>
  <si>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</si>
  <si>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</si>
  <si>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</si>
  <si>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</si>
  <si>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</si>
  <si>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</si>
  <si>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</si>
  <si>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</si>
  <si>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</si>
  <si>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</si>
  <si>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</si>
  <si>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</si>
  <si>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</si>
  <si>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</si>
  <si>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</si>
  <si>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</si>
  <si>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</si>
  <si>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</si>
  <si>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</si>
  <si>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</si>
  <si>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</si>
  <si>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</si>
  <si>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</si>
  <si>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</si>
  <si>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</si>
  <si>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</si>
  <si>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</si>
  <si>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</si>
  <si>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</si>
  <si>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</si>
  <si>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</si>
  <si>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</si>
  <si>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</si>
  <si>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</si>
  <si>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</si>
  <si>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</si>
  <si>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</si>
  <si>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</si>
  <si>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</si>
  <si>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</si>
  <si>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</si>
  <si>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</si>
  <si>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</si>
  <si>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</si>
  <si>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</si>
  <si>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</si>
  <si>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</si>
  <si>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</si>
  <si>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</si>
  <si>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</si>
  <si>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</si>
  <si>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</si>
  <si>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</si>
  <si>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</si>
  <si>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</si>
  <si>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</si>
  <si>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</si>
  <si>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</si>
  <si>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</si>
  <si>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</si>
  <si>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</si>
  <si>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</si>
  <si>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</si>
  <si>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</si>
  <si>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</si>
  <si>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</si>
  <si>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</si>
  <si>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</si>
  <si>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</si>
  <si>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</si>
  <si>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</si>
  <si>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</si>
  <si>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</si>
  <si>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</si>
  <si>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</si>
  <si>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</si>
  <si>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</si>
  <si>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</si>
  <si>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</si>
  <si>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</si>
  <si>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</si>
  <si>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</si>
  <si>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</si>
  <si>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</si>
  <si>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</si>
  <si>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</si>
  <si>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</si>
  <si>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</si>
  <si>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</si>
  <si>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</si>
  <si>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</si>
  <si>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</si>
  <si>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</si>
  <si>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</si>
  <si>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</si>
  <si>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</si>
  <si>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</si>
  <si>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</si>
  <si>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</si>
  <si>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</si>
  <si>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</si>
  <si>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</si>
  <si>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</si>
  <si>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</si>
  <si>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</si>
  <si>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</si>
  <si>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</si>
  <si>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</si>
  <si>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</si>
  <si>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</si>
  <si>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</si>
  <si>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</si>
  <si>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</si>
  <si>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</si>
  <si>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</si>
  <si>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</si>
  <si>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</si>
  <si>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</si>
  <si>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</si>
  <si>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</si>
  <si>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</si>
  <si>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</si>
  <si>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</si>
  <si>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</si>
  <si>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</si>
  <si>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</si>
  <si>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</si>
  <si>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</si>
  <si>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</si>
  <si>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</si>
  <si>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</si>
  <si>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</si>
  <si>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</si>
  <si>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</si>
  <si>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</si>
  <si>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</si>
  <si>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</si>
  <si>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</si>
  <si>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</si>
  <si>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</si>
  <si>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</si>
  <si>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</si>
  <si>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</si>
  <si>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</si>
  <si>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</si>
  <si>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</si>
  <si>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</si>
  <si>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</si>
  <si>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</si>
  <si>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</si>
  <si>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</si>
  <si>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</si>
  <si>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</si>
  <si>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</si>
  <si>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</si>
  <si>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</si>
  <si>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</si>
  <si>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</si>
  <si>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</si>
  <si>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</si>
  <si>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</si>
  <si>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</si>
  <si>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</si>
  <si>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</si>
  <si>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</si>
  <si>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</si>
  <si>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</si>
  <si>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</si>
  <si>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</si>
  <si>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</si>
  <si>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</si>
  <si>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</si>
  <si>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</si>
  <si>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</si>
  <si>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</si>
  <si>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</si>
  <si>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</si>
  <si>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</si>
  <si>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</si>
  <si>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</si>
  <si>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</si>
  <si>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</si>
  <si>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</si>
  <si>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</si>
  <si>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</si>
  <si>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</si>
  <si>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</si>
  <si>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</si>
  <si>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</si>
  <si>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</si>
  <si>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</si>
  <si>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</si>
  <si>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</si>
  <si>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</si>
  <si>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</si>
  <si>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</si>
  <si>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</si>
  <si>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</si>
  <si>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</si>
  <si>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</si>
  <si>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</si>
  <si>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</si>
  <si>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</si>
  <si>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</si>
  <si>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</si>
  <si>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</si>
  <si>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</si>
  <si>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</si>
  <si>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</si>
  <si>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</si>
  <si>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</si>
  <si>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</si>
  <si>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</si>
  <si>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</si>
  <si>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</si>
  <si>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</si>
  <si>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</si>
  <si>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</si>
  <si>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</si>
  <si>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</si>
  <si>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</si>
  <si>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</si>
  <si>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</si>
  <si>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</si>
  <si>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</si>
  <si>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</si>
  <si>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</si>
  <si>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</si>
  <si>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</si>
  <si>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</si>
  <si>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</si>
  <si>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</si>
  <si>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</si>
  <si>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</si>
  <si>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</si>
  <si>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</si>
  <si>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</si>
  <si>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</si>
  <si>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</si>
  <si>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</si>
  <si>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</si>
  <si>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</si>
  <si>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</si>
  <si>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</si>
  <si>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</si>
  <si>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</si>
  <si>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</si>
  <si>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</si>
  <si>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</si>
  <si>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</si>
  <si>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</si>
  <si>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</si>
  <si>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</si>
  <si>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</si>
  <si>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</si>
  <si>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</si>
  <si>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</si>
  <si>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</si>
  <si>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</si>
  <si>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</si>
  <si>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</si>
  <si>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</si>
  <si>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</si>
  <si>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</si>
  <si>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</si>
  <si>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</si>
  <si>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</si>
  <si>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</si>
  <si>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</si>
  <si>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</si>
  <si>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</si>
  <si>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</si>
  <si>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</si>
  <si>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</si>
  <si>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</si>
  <si>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</si>
  <si>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</si>
  <si>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</si>
  <si>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</si>
  <si>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</si>
  <si>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</si>
  <si>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</si>
  <si>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</si>
  <si>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</si>
  <si>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</si>
  <si>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</si>
  <si>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</si>
  <si>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</si>
  <si>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</si>
  <si>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</si>
  <si>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</si>
  <si>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</si>
  <si>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</si>
  <si>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</si>
  <si>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</si>
  <si>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</si>
  <si>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</si>
  <si>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</si>
  <si>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</si>
  <si>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</si>
  <si>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</si>
  <si>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</si>
  <si>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</si>
  <si>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</si>
  <si>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</si>
  <si>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</si>
  <si>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</si>
  <si>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</si>
  <si>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</si>
  <si>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</si>
  <si>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</si>
  <si>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</si>
  <si>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</si>
  <si>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</si>
  <si>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</si>
  <si>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</si>
  <si>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</si>
  <si>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</si>
  <si>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</si>
  <si>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</si>
  <si>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</si>
  <si>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</si>
  <si>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</si>
  <si>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</si>
  <si>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</si>
  <si>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</si>
  <si>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</si>
  <si>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</si>
  <si>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</si>
  <si>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</si>
  <si>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</si>
  <si>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</si>
  <si>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</si>
  <si>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</si>
  <si>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</si>
  <si>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</si>
  <si>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</si>
  <si>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</si>
  <si>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</si>
  <si>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</si>
  <si>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</si>
  <si>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</si>
  <si>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</si>
  <si>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</si>
  <si>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</si>
  <si>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</si>
  <si>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</si>
  <si>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</si>
  <si>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</si>
  <si>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</si>
  <si>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</si>
  <si>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</si>
  <si>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</si>
  <si>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</si>
  <si>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</si>
  <si>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</si>
  <si>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</si>
  <si>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</si>
  <si>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</si>
  <si>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</si>
  <si>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</si>
  <si>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</si>
  <si>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</si>
  <si>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</si>
  <si>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</si>
  <si>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</si>
  <si>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</si>
  <si>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</si>
  <si>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</si>
  <si>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</si>
  <si>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</si>
  <si>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</si>
  <si>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</si>
  <si>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</si>
  <si>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</si>
  <si>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</si>
  <si>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</si>
  <si>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</si>
  <si>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</si>
  <si>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</si>
  <si>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</si>
  <si>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</si>
  <si>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</si>
  <si>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</si>
  <si>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</si>
  <si>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</si>
  <si>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</si>
  <si>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</si>
  <si>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</si>
  <si>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</si>
  <si>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</si>
  <si>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</si>
  <si>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</si>
  <si>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</si>
  <si>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</si>
  <si>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</si>
  <si>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</si>
  <si>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</si>
  <si>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</si>
  <si>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</si>
  <si>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</si>
  <si>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</si>
  <si>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</si>
  <si>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</si>
  <si>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</si>
  <si>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</si>
  <si>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</si>
  <si>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</si>
  <si>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</si>
  <si>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</si>
  <si>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</si>
  <si>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</si>
  <si>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</si>
  <si>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</si>
  <si>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</si>
  <si>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</si>
  <si>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</si>
  <si>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</si>
  <si>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</si>
  <si>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</si>
  <si>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</si>
  <si>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</si>
  <si>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</si>
  <si>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</si>
  <si>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</si>
  <si>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</si>
  <si>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</si>
  <si>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</si>
  <si>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</si>
  <si>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</si>
  <si>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</si>
  <si>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</si>
  <si>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</si>
  <si>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</si>
  <si>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</si>
  <si>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</si>
  <si>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</si>
  <si>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</si>
  <si>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</si>
  <si>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</si>
  <si>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</si>
  <si>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</si>
  <si>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</si>
  <si>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</si>
  <si>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</si>
  <si>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</si>
  <si>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</si>
  <si>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</si>
  <si>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</si>
  <si>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</si>
  <si>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</si>
  <si>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</si>
  <si>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</si>
  <si>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</si>
  <si>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</si>
  <si>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</si>
  <si>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</si>
  <si>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</si>
  <si>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</si>
  <si>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</si>
  <si>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</si>
  <si>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</si>
  <si>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</si>
  <si>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</si>
  <si>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</si>
  <si>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</si>
  <si>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</si>
  <si>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</si>
  <si>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</si>
  <si>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</si>
  <si>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</si>
  <si>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</si>
  <si>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</si>
  <si>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</si>
  <si>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</si>
  <si>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</si>
  <si>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</si>
  <si>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</si>
  <si>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</si>
  <si>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</si>
  <si>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</si>
  <si>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</si>
  <si>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</si>
  <si>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</si>
  <si>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</si>
  <si>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</si>
  <si>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</si>
  <si>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</si>
  <si>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</si>
  <si>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</si>
  <si>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</si>
  <si>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</si>
  <si>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</si>
  <si>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</si>
  <si>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</si>
  <si>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</si>
  <si>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</si>
  <si>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</si>
  <si>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</si>
  <si>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</si>
  <si>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</si>
  <si>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</si>
  <si>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</si>
  <si>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</si>
  <si>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</si>
  <si>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</si>
  <si>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</si>
  <si>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</si>
  <si>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</si>
  <si>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</si>
  <si>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</si>
  <si>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</si>
  <si>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</si>
  <si>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</si>
  <si>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</si>
  <si>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</si>
  <si>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</si>
  <si>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</si>
  <si>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</si>
  <si>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</si>
  <si>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</si>
  <si>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</si>
  <si>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</si>
  <si>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</si>
  <si>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</si>
  <si>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</si>
  <si>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</si>
  <si>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</si>
  <si>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</si>
  <si>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</si>
  <si>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</si>
  <si>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</si>
  <si>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</si>
  <si>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</si>
  <si>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</si>
  <si>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</si>
  <si>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</si>
  <si>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</si>
  <si>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</si>
  <si>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</si>
  <si>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</si>
  <si>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</si>
  <si>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</si>
  <si>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</si>
  <si>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</si>
  <si>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</si>
  <si>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</si>
  <si>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</si>
  <si>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</si>
  <si>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</si>
  <si>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</si>
  <si>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</si>
  <si>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</si>
  <si>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</si>
  <si>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</si>
  <si>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</si>
  <si>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</si>
  <si>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</si>
  <si>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</si>
  <si>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</si>
  <si>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</si>
  <si>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</si>
  <si>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</si>
  <si>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</si>
  <si>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</si>
  <si>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</si>
  <si>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</si>
  <si>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</si>
  <si>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</si>
  <si>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</si>
  <si>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</si>
  <si>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</si>
  <si>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</si>
  <si>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</si>
  <si>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</si>
  <si>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</si>
  <si>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</si>
  <si>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</si>
  <si>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</si>
  <si>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</si>
  <si>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</si>
  <si>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</si>
  <si>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</si>
  <si>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</si>
  <si>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</si>
  <si>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</si>
  <si>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</si>
  <si>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</si>
  <si>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</si>
  <si>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</si>
  <si>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</si>
  <si>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</si>
  <si>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</si>
  <si>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</si>
  <si>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</si>
  <si>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</si>
  <si>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</si>
  <si>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</si>
  <si>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</si>
  <si>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</si>
  <si>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</si>
  <si>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</si>
  <si>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</si>
  <si>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</si>
  <si>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</si>
  <si>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</si>
  <si>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</si>
  <si>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</si>
  <si>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</si>
  <si>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</si>
  <si>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</si>
  <si>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</si>
  <si>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</si>
  <si>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</si>
  <si>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</si>
  <si>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</si>
  <si>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</si>
  <si>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</si>
  <si>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</si>
  <si>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</si>
  <si>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</si>
  <si>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</si>
  <si>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</si>
  <si>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</si>
  <si>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</si>
  <si>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</si>
  <si>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</si>
  <si>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</si>
  <si>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</si>
  <si>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</si>
  <si>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</si>
  <si>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</si>
  <si>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</si>
  <si>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</si>
  <si>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</si>
  <si>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</si>
  <si>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</si>
  <si>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</si>
  <si>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</si>
  <si>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</si>
  <si>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</si>
  <si>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</si>
  <si>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</si>
  <si>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</si>
  <si>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</si>
  <si>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</si>
  <si>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</si>
  <si>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</si>
  <si>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</si>
  <si>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</si>
  <si>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</si>
  <si>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</si>
  <si>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</si>
  <si>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</si>
  <si>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</si>
  <si>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</si>
  <si>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</si>
  <si>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</si>
  <si>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</si>
  <si>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</si>
  <si>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</si>
  <si>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</si>
  <si>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</si>
  <si>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</si>
  <si>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</si>
  <si>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</si>
  <si>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</si>
  <si>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</si>
  <si>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</si>
  <si>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</si>
  <si>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</si>
  <si>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</si>
  <si>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</si>
  <si>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</si>
  <si>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</si>
  <si>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</si>
  <si>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</si>
  <si>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</si>
  <si>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</si>
  <si>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</si>
  <si>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</si>
  <si>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</si>
  <si>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</si>
  <si>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</si>
  <si>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</si>
  <si>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</si>
  <si>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</si>
  <si>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</si>
  <si>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</si>
  <si>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</si>
  <si>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</si>
  <si>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</si>
  <si>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</si>
  <si>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</si>
  <si>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</si>
  <si>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</si>
  <si>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</si>
  <si>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</si>
  <si>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</si>
  <si>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</si>
  <si>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</si>
  <si>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</si>
  <si>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</si>
  <si>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</si>
  <si>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</si>
  <si>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</si>
  <si>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</si>
  <si>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</si>
  <si>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</si>
  <si>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</si>
  <si>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</si>
  <si>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</si>
  <si>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</si>
  <si>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</si>
  <si>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</si>
  <si>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</si>
  <si>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</si>
  <si>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</si>
  <si>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</si>
  <si>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</si>
  <si>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</si>
  <si>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</si>
  <si>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</si>
  <si>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</si>
  <si>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</si>
  <si>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</si>
  <si>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</si>
  <si>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</si>
  <si>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</si>
  <si>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</si>
  <si>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</si>
  <si>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</si>
  <si>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</si>
  <si>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</si>
  <si>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</si>
  <si>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</si>
  <si>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</si>
  <si>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</si>
  <si>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</si>
  <si>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</si>
  <si>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</si>
  <si>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</si>
  <si>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</si>
  <si>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</si>
  <si>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</si>
  <si>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</si>
  <si>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</si>
  <si>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</si>
  <si>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</si>
  <si>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</si>
  <si>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</si>
  <si>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</si>
  <si>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</si>
  <si>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</si>
  <si>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</si>
  <si>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</si>
  <si>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</si>
  <si>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</si>
  <si>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</si>
  <si>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</si>
  <si>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</si>
  <si>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</si>
  <si>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</si>
  <si>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</si>
  <si>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</si>
  <si>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</si>
  <si>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</si>
  <si>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</si>
  <si>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</si>
  <si>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</si>
  <si>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</si>
  <si>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</si>
  <si>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</si>
  <si>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</si>
  <si>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</si>
  <si>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</si>
  <si>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</si>
  <si>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</si>
  <si>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</si>
  <si>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</si>
  <si>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</si>
  <si>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</si>
  <si>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</si>
  <si>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</si>
  <si>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</si>
  <si>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</si>
  <si>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</si>
  <si>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</si>
  <si>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</si>
  <si>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</si>
  <si>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</si>
  <si>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</si>
  <si>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</si>
  <si>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</si>
  <si>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</si>
  <si>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</si>
  <si>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</si>
  <si>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</si>
  <si>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</si>
  <si>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</si>
  <si>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</si>
  <si>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</si>
  <si>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</si>
  <si>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</si>
  <si>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</si>
  <si>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</si>
  <si>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</si>
  <si>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</si>
  <si>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</si>
  <si>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</si>
  <si>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</si>
  <si>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</si>
  <si>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</si>
  <si>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</si>
  <si>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</si>
  <si>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</si>
  <si>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</si>
  <si>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</si>
  <si>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</si>
  <si>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</si>
  <si>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</si>
  <si>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</si>
  <si>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</si>
  <si>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</si>
  <si>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</si>
  <si>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</si>
  <si>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</si>
  <si>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</si>
  <si>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</si>
  <si>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</si>
  <si>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</si>
  <si>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</si>
  <si>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</si>
  <si>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</si>
  <si>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</si>
  <si>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</si>
  <si>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</si>
  <si>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</si>
  <si>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</si>
  <si>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</si>
  <si>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</si>
  <si>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</si>
  <si>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</si>
  <si>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</si>
  <si>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</si>
  <si>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</si>
  <si>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</si>
  <si>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</si>
  <si>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</si>
  <si>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</si>
  <si>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</si>
  <si>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</si>
  <si>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</si>
  <si>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</si>
  <si>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</si>
  <si>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</si>
  <si>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</si>
  <si>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</si>
  <si>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</si>
  <si>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</si>
  <si>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</si>
  <si>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</si>
  <si>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</si>
  <si>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</si>
  <si>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</si>
  <si>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</si>
  <si>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</si>
  <si>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</si>
  <si>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</si>
  <si>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</si>
  <si>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</si>
  <si>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</si>
  <si>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</si>
  <si>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</si>
  <si>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</si>
  <si>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</si>
  <si>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</si>
  <si>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</si>
  <si>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</si>
  <si>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</si>
  <si>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</si>
  <si>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</si>
  <si>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</si>
  <si>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</si>
  <si>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</si>
  <si>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</si>
  <si>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</si>
  <si>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</si>
  <si>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</si>
  <si>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</si>
  <si>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</si>
  <si>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</si>
  <si>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</si>
  <si>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</si>
  <si>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</si>
  <si>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</si>
  <si>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</si>
  <si>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</si>
  <si>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</si>
  <si>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</si>
  <si>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</si>
  <si>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</si>
  <si>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</si>
  <si>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</si>
  <si>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</si>
  <si>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</si>
  <si>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</si>
  <si>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</si>
  <si>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</si>
  <si>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</si>
  <si>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</si>
  <si>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</si>
  <si>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</si>
  <si>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</si>
  <si>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</si>
  <si>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</si>
  <si>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</si>
  <si>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</si>
  <si>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</si>
  <si>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</si>
  <si>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</si>
  <si>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</si>
  <si>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</si>
  <si>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</si>
  <si>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</si>
  <si>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</si>
  <si>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</si>
  <si>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</si>
  <si>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</si>
  <si>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</si>
  <si>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</si>
  <si>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</si>
  <si>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</si>
  <si>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</si>
  <si>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</si>
  <si>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</si>
  <si>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</si>
  <si>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</si>
  <si>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</si>
  <si>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</si>
  <si>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</si>
  <si>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</si>
  <si>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</si>
  <si>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</si>
  <si>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</si>
  <si>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</si>
  <si>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</si>
  <si>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</si>
  <si>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</si>
  <si>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</si>
  <si>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</si>
  <si>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</si>
  <si>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</si>
  <si>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</si>
  <si>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</si>
  <si>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</si>
  <si>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</si>
  <si>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</si>
  <si>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</si>
  <si>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</si>
  <si>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</si>
  <si>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</si>
  <si>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</si>
  <si>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</si>
  <si>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</si>
  <si>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</si>
  <si>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</si>
  <si>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</si>
  <si>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</si>
  <si>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</si>
  <si>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</si>
  <si>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</si>
  <si>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</si>
  <si>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</si>
  <si>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</si>
  <si>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</si>
  <si>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</si>
  <si>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</si>
  <si>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</si>
  <si>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</si>
  <si>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</si>
  <si>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</si>
  <si>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</si>
  <si>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</si>
  <si>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</si>
  <si>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</si>
  <si>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</si>
  <si>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</si>
  <si>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</si>
  <si>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</si>
  <si>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</si>
  <si>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</si>
  <si>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</si>
  <si>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</si>
  <si>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</si>
  <si>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</si>
  <si>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</si>
  <si>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</si>
  <si>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</si>
  <si>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</si>
  <si>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</si>
  <si>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</si>
  <si>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</si>
  <si>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</si>
  <si>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</si>
  <si>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</si>
  <si>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</si>
  <si>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</si>
  <si>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</si>
  <si>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</si>
  <si>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</si>
  <si>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</si>
  <si>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</si>
  <si>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</si>
  <si>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</si>
  <si>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</si>
  <si>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</si>
  <si>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</si>
  <si>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</si>
  <si>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</si>
  <si>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</si>
  <si>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</si>
  <si>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</si>
  <si>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</si>
  <si>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</si>
  <si>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</si>
  <si>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</si>
  <si>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</si>
  <si>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</si>
  <si>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</si>
  <si>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</si>
  <si>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</si>
  <si>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</si>
  <si>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</si>
  <si>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</si>
  <si>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</si>
  <si>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</si>
  <si>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</si>
  <si>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</si>
  <si>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</si>
  <si>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</si>
  <si>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</si>
  <si>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</si>
  <si>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</si>
  <si>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</si>
  <si>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</si>
  <si>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</si>
  <si>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</si>
  <si>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</si>
  <si>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</si>
  <si>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</si>
  <si>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</si>
  <si>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</si>
  <si>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</si>
  <si>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</si>
  <si>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</si>
  <si>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</si>
  <si>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</si>
  <si>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</si>
  <si>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</si>
  <si>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</si>
  <si>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</si>
  <si>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</si>
  <si>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</si>
  <si>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</si>
  <si>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</si>
  <si>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</si>
  <si>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</si>
  <si>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</si>
  <si>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</si>
  <si>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</si>
  <si>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</si>
  <si>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</si>
  <si>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</si>
  <si>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</si>
  <si>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</si>
  <si>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</si>
  <si>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</si>
  <si>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</si>
  <si>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</si>
  <si>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</si>
  <si>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</si>
  <si>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</si>
  <si>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</si>
  <si>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</si>
  <si>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</si>
  <si>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</si>
  <si>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</si>
  <si>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</si>
  <si>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</si>
  <si>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</si>
  <si>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</si>
  <si>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</si>
  <si>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</si>
  <si>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</si>
  <si>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</si>
  <si>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</si>
  <si>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</si>
  <si>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</si>
  <si>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</si>
  <si>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</si>
  <si>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</si>
  <si>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</si>
  <si>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</si>
  <si>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</si>
  <si>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</si>
  <si>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</si>
  <si>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</si>
  <si>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</si>
  <si>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</si>
  <si>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</si>
  <si>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</si>
  <si>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</si>
  <si>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</si>
  <si>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</si>
  <si>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</si>
  <si>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</si>
  <si>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</si>
  <si>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</si>
  <si>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</si>
  <si>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</si>
  <si>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</si>
  <si>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</si>
  <si>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</si>
  <si>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</si>
  <si>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</si>
  <si>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</si>
  <si>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</si>
  <si>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</si>
  <si>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</si>
  <si>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</si>
  <si>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</si>
  <si>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</si>
  <si>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</si>
  <si>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</si>
  <si>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</si>
  <si>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</si>
  <si>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</si>
  <si>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</si>
  <si>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</si>
  <si>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</si>
  <si>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</si>
  <si>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</si>
  <si>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</si>
  <si>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</si>
  <si>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</si>
  <si>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</si>
  <si>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</si>
  <si>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</si>
  <si>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</si>
  <si>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</si>
  <si>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</si>
  <si>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</si>
  <si>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</si>
  <si>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</si>
  <si>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</si>
  <si>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</si>
  <si>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</si>
  <si>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</si>
  <si>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</si>
  <si>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</si>
  <si>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</si>
  <si>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</si>
  <si>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</si>
  <si>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</si>
  <si>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</si>
  <si>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</si>
  <si>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</si>
  <si>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</si>
  <si>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</si>
  <si>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</si>
  <si>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</si>
  <si>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</si>
  <si>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</si>
  <si>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</si>
  <si>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</si>
  <si>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</si>
  <si>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</si>
  <si>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</si>
  <si>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</si>
  <si>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</si>
  <si>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</si>
  <si>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</si>
  <si>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</si>
  <si>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</si>
  <si>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</si>
  <si>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</si>
  <si>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</si>
  <si>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</si>
  <si>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</si>
  <si>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</si>
  <si>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</si>
  <si>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</si>
  <si>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</si>
  <si>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</si>
  <si>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</si>
  <si>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</si>
  <si>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</si>
  <si>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</si>
  <si>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</si>
  <si>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</si>
  <si>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</si>
  <si>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</si>
  <si>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</si>
  <si>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</si>
  <si>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</si>
  <si>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</si>
  <si>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</si>
  <si>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</si>
  <si>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</si>
  <si>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</si>
  <si>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</si>
  <si>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</si>
  <si>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</si>
  <si>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</si>
  <si>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</si>
  <si>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</si>
  <si>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</si>
  <si>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</si>
  <si>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</si>
  <si>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</si>
  <si>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</si>
  <si>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</si>
  <si>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</si>
  <si>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</si>
  <si>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</si>
  <si>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</si>
  <si>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</si>
  <si>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</si>
  <si>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</si>
  <si>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</si>
  <si>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</si>
  <si>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</si>
  <si>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</si>
  <si>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</si>
  <si>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</si>
  <si>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</si>
  <si>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</si>
  <si>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</si>
  <si>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</si>
  <si>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</si>
  <si>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</si>
  <si>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</si>
  <si>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</si>
  <si>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</si>
  <si>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</si>
  <si>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</si>
  <si>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</si>
  <si>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</si>
  <si>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</si>
  <si>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</si>
  <si>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</si>
  <si>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</si>
  <si>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</si>
  <si>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</si>
  <si>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</si>
  <si>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</si>
  <si>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</si>
  <si>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</si>
  <si>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</si>
  <si>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</si>
  <si>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</si>
  <si>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</si>
  <si>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</si>
  <si>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</si>
  <si>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</si>
  <si>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</si>
  <si>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</si>
  <si>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</si>
  <si>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</si>
  <si>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</si>
  <si>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</si>
  <si>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</si>
  <si>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</si>
  <si>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</si>
  <si>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</si>
  <si>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</si>
  <si>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</si>
  <si>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</si>
  <si>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</si>
  <si>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</si>
  <si>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</si>
  <si>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</si>
  <si>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</si>
  <si>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</si>
  <si>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</si>
  <si>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</si>
  <si>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</si>
  <si>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</si>
  <si>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</si>
  <si>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</si>
  <si>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</si>
  <si>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</si>
  <si>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</si>
  <si>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</si>
  <si>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</si>
  <si>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</si>
  <si>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</si>
  <si>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</si>
  <si>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</si>
  <si>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</si>
  <si>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</si>
  <si>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</si>
  <si>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</si>
  <si>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</si>
  <si>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</si>
  <si>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</si>
  <si>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</si>
  <si>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</si>
  <si>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</si>
  <si>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</si>
  <si>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</si>
  <si>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</si>
  <si>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</si>
  <si>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</si>
  <si>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</si>
  <si>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</si>
  <si>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</si>
  <si>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</si>
  <si>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</si>
  <si>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</si>
  <si>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</si>
  <si>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</si>
  <si>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</si>
  <si>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</si>
  <si>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</si>
  <si>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</si>
  <si>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</si>
  <si>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</si>
  <si>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</si>
  <si>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</si>
  <si>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</si>
  <si>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</si>
  <si>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</si>
  <si>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</si>
  <si>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</si>
  <si>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</si>
  <si>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</si>
  <si>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</si>
  <si>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</si>
  <si>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</si>
  <si>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</si>
  <si>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</si>
  <si>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</si>
  <si>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</si>
  <si>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</si>
  <si>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</si>
  <si>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</si>
  <si>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</si>
  <si>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</si>
  <si>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</si>
  <si>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</si>
  <si>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</si>
  <si>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</si>
  <si>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</si>
  <si>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</si>
  <si>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</si>
  <si>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</si>
  <si>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</si>
  <si>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</si>
  <si>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</si>
  <si>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</si>
  <si>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</si>
  <si>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</si>
  <si>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</si>
  <si>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</si>
  <si>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</si>
  <si>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</si>
  <si>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</si>
  <si>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</si>
  <si>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</si>
  <si>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</si>
  <si>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</si>
  <si>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</si>
  <si>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</si>
  <si>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</si>
  <si>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</si>
  <si>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</si>
  <si>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</si>
  <si>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</si>
  <si>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</si>
  <si>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</si>
  <si>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</si>
  <si>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</si>
  <si>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</si>
  <si>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</si>
  <si>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</si>
  <si>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</si>
  <si>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</si>
  <si>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</si>
  <si>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</si>
  <si>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</si>
  <si>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</si>
  <si>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</si>
  <si>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</si>
  <si>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</si>
  <si>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</si>
  <si>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</si>
  <si>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</si>
  <si>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</si>
  <si>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</si>
  <si>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</si>
  <si>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</si>
  <si>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</si>
  <si>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</si>
  <si>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</si>
  <si>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</si>
  <si>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</si>
  <si>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</si>
  <si>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</si>
  <si>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</si>
  <si>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</si>
  <si>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</si>
  <si>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</si>
  <si>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</si>
  <si>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</si>
  <si>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</si>
  <si>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</si>
  <si>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</si>
  <si>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</si>
  <si>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</si>
  <si>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</si>
  <si>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</si>
  <si>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</si>
  <si>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</si>
  <si>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</si>
  <si>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</si>
  <si>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</si>
  <si>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</si>
  <si>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</si>
  <si>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</si>
  <si>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</si>
  <si>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</si>
  <si>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</si>
  <si>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</si>
  <si>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</si>
  <si>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</si>
  <si>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</si>
  <si>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</si>
  <si>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</si>
  <si>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</si>
  <si>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</si>
  <si>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</si>
  <si>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</si>
  <si>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</si>
  <si>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</si>
  <si>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</si>
  <si>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</si>
  <si>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</si>
  <si>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</si>
  <si>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</si>
  <si>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</si>
  <si>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</si>
  <si>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</si>
  <si>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</si>
  <si>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</si>
  <si>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</si>
  <si>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</si>
  <si>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</si>
  <si>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</si>
  <si>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</si>
  <si>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</si>
  <si>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</si>
  <si>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</si>
  <si>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</si>
  <si>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</si>
  <si>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</si>
  <si>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</si>
  <si>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</si>
  <si>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</si>
  <si>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</si>
  <si>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</si>
  <si>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</si>
  <si>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</si>
  <si>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</si>
  <si>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</si>
  <si>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</si>
  <si>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</si>
  <si>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</si>
  <si>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</si>
  <si>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</si>
  <si>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</si>
  <si>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</si>
  <si>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</si>
  <si>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</si>
  <si>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</si>
  <si>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</si>
  <si>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</si>
  <si>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</si>
  <si>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</si>
  <si>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</si>
  <si>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</si>
  <si>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</si>
  <si>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</si>
  <si>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</si>
  <si>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</si>
  <si>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</si>
  <si>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</si>
  <si>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</si>
  <si>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</si>
  <si>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</si>
  <si>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</si>
  <si>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</si>
  <si>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</si>
  <si>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</si>
  <si>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</si>
  <si>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</si>
  <si>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</si>
  <si>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</si>
  <si>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</si>
  <si>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</si>
  <si>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</si>
  <si>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</si>
  <si>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</si>
  <si>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</si>
  <si>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</si>
  <si>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</si>
  <si>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</si>
  <si>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</si>
  <si>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</si>
  <si>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</si>
  <si>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</si>
  <si>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</si>
  <si>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</si>
  <si>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</si>
  <si>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</si>
  <si>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</si>
  <si>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</si>
  <si>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</si>
  <si>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</si>
  <si>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</si>
  <si>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</si>
  <si>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</si>
  <si>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</si>
  <si>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</si>
  <si>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</si>
  <si>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</si>
  <si>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</si>
  <si>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</si>
  <si>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</si>
  <si>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</si>
  <si>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</si>
  <si>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</si>
  <si>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</si>
  <si>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</si>
  <si>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</si>
  <si>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</si>
  <si>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</si>
  <si>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</si>
  <si>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</si>
  <si>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</si>
  <si>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</si>
  <si>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</si>
  <si>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</si>
  <si>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</si>
  <si>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</si>
  <si>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</si>
  <si>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</si>
  <si>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</si>
  <si>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</si>
  <si>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</si>
  <si>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</si>
  <si>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</si>
  <si>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</si>
  <si>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</si>
  <si>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</si>
  <si>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</si>
  <si>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</si>
  <si>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</si>
  <si>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</si>
  <si>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</si>
  <si>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</si>
  <si>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</si>
  <si>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</si>
  <si>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</si>
  <si>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</si>
  <si>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</si>
  <si>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</si>
  <si>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</si>
  <si>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</si>
  <si>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</si>
  <si>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</si>
  <si>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</si>
  <si>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</si>
  <si>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</si>
  <si>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</si>
  <si>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</si>
  <si>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</si>
  <si>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</si>
  <si>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</si>
  <si>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</si>
  <si>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</si>
  <si>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</si>
  <si>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</si>
  <si>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</si>
  <si>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</si>
  <si>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</si>
  <si>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</si>
  <si>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</si>
  <si>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</si>
  <si>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</si>
  <si>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</si>
  <si>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</si>
  <si>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</si>
  <si>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</si>
  <si>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</si>
  <si>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</si>
  <si>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</si>
  <si>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</si>
  <si>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</si>
  <si>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</si>
  <si>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</si>
  <si>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</si>
  <si>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</si>
  <si>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</si>
  <si>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</si>
  <si>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</si>
  <si>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</si>
  <si>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</si>
  <si>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</si>
  <si>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</si>
  <si>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</si>
  <si>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</si>
  <si>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</si>
  <si>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</si>
  <si>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</si>
  <si>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</si>
  <si>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</si>
  <si>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</si>
  <si>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</si>
  <si>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</si>
  <si>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</si>
  <si>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</si>
  <si>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</si>
  <si>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</si>
  <si>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</si>
  <si>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</si>
  <si>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</si>
  <si>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</si>
  <si>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</si>
  <si>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</si>
  <si>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</si>
  <si>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</si>
  <si>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</si>
  <si>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</si>
  <si>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</si>
  <si>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</si>
  <si>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</si>
  <si>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</si>
  <si>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</si>
  <si>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</si>
  <si>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</si>
  <si>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</si>
  <si>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</si>
  <si>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</si>
  <si>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</si>
  <si>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</si>
  <si>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</si>
  <si>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</si>
  <si>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</si>
  <si>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</si>
  <si>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</si>
  <si>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</si>
  <si>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</si>
  <si>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</si>
  <si>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</si>
  <si>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</si>
  <si>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</si>
  <si>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</si>
  <si>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</si>
  <si>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</si>
  <si>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</si>
  <si>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</si>
  <si>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</si>
  <si>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</si>
  <si>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</si>
  <si>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</si>
  <si>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</si>
  <si>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</si>
  <si>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</si>
  <si>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</si>
  <si>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</si>
  <si>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</si>
  <si>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</si>
  <si>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</si>
  <si>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</si>
  <si>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</si>
  <si>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</si>
  <si>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</si>
  <si>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</si>
  <si>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</si>
  <si>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</si>
  <si>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</si>
  <si>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</si>
  <si>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</si>
  <si>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</si>
  <si>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</si>
  <si>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</si>
  <si>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</si>
  <si>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</si>
  <si>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</si>
  <si>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</si>
  <si>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</si>
  <si>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</si>
  <si>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</si>
  <si>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</si>
  <si>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</si>
  <si>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</si>
  <si>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</si>
  <si>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</si>
  <si>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</si>
  <si>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</si>
  <si>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</si>
  <si>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</si>
  <si>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</si>
  <si>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</si>
  <si>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</si>
  <si>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</si>
  <si>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</si>
  <si>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</si>
  <si>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</si>
  <si>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</si>
  <si>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</si>
  <si>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</si>
  <si>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</si>
  <si>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</si>
  <si>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</si>
  <si>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</si>
  <si>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</si>
  <si>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</si>
  <si>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</si>
  <si>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</si>
  <si>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</si>
  <si>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</si>
  <si>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</si>
  <si>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</si>
  <si>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</si>
  <si>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</si>
  <si>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</si>
  <si>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</si>
  <si>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</si>
  <si>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</si>
  <si>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</si>
  <si>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</si>
  <si>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</si>
  <si>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</si>
  <si>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</si>
  <si>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</si>
  <si>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</si>
  <si>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</si>
  <si>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</si>
  <si>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</si>
  <si>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</si>
  <si>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</si>
  <si>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</si>
  <si>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</si>
  <si>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</si>
  <si>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</si>
  <si>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</si>
  <si>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</si>
  <si>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</si>
  <si>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</si>
  <si>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</si>
  <si>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</si>
  <si>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</si>
  <si>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</si>
  <si>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</si>
  <si>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</si>
  <si>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</si>
  <si>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</si>
  <si>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</si>
  <si>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</si>
  <si>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</si>
  <si>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</si>
  <si>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</si>
  <si>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</si>
  <si>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</si>
  <si>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</si>
  <si>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</si>
  <si>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</si>
  <si>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</si>
  <si>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</si>
  <si>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</si>
  <si>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</si>
  <si>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</si>
  <si>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</si>
  <si>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</si>
  <si>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</si>
  <si>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</si>
  <si>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</si>
  <si>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</si>
  <si>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</si>
  <si>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</si>
  <si>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</si>
  <si>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</si>
  <si>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</si>
  <si>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</si>
  <si>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</si>
  <si>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</si>
  <si>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</si>
  <si>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</si>
  <si>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</si>
  <si>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</si>
  <si>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</si>
  <si>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</si>
  <si>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</si>
  <si>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</si>
  <si>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</si>
  <si>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</si>
  <si>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</si>
  <si>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</si>
  <si>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</si>
  <si>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</si>
  <si>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</si>
  <si>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</si>
  <si>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</si>
  <si>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</si>
  <si>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</si>
  <si>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</si>
  <si>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</si>
  <si>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</si>
  <si>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</si>
  <si>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</si>
  <si>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</si>
  <si>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</si>
  <si>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</si>
  <si>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</si>
  <si>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</si>
  <si>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</si>
  <si>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</si>
  <si>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</si>
  <si>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</si>
  <si>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</si>
  <si>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</si>
  <si>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</si>
  <si>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</si>
  <si>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</si>
  <si>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</si>
  <si>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</si>
  <si>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</si>
  <si>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</si>
  <si>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</si>
  <si>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</si>
  <si>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</si>
  <si>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</si>
  <si>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</si>
  <si>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</si>
  <si>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</si>
  <si>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</si>
  <si>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</si>
  <si>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</si>
  <si>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</si>
  <si>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</si>
  <si>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</si>
  <si>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</si>
  <si>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</si>
  <si>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</si>
  <si>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</si>
  <si>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</si>
  <si>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</si>
  <si>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</si>
  <si>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</si>
  <si>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</si>
  <si>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</si>
  <si>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</si>
  <si>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</si>
  <si>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</si>
  <si>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</si>
  <si>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</si>
  <si>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</si>
  <si>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</si>
  <si>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</si>
  <si>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</si>
  <si>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</si>
  <si>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</si>
  <si>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</si>
  <si>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</si>
  <si>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</si>
  <si>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</si>
  <si>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</si>
  <si>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</si>
  <si>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</si>
  <si>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</si>
  <si>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</si>
  <si>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</si>
  <si>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</si>
  <si>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</si>
  <si>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</si>
  <si>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</si>
  <si>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</si>
  <si>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</si>
  <si>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</si>
  <si>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</si>
  <si>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</si>
  <si>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</si>
  <si>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</si>
  <si>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</si>
  <si>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</si>
  <si>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</si>
  <si>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</si>
  <si>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</si>
  <si>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</si>
  <si>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</si>
  <si>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</si>
  <si>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</si>
  <si>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</si>
  <si>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</si>
  <si>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</si>
  <si>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</si>
  <si>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</si>
  <si>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</si>
  <si>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</si>
  <si>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</si>
  <si>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</si>
  <si>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</si>
  <si>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</si>
  <si>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</si>
  <si>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</si>
  <si>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</si>
  <si>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</si>
  <si>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</si>
  <si>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</si>
  <si>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</si>
  <si>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</si>
  <si>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</si>
  <si>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</si>
  <si>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</si>
  <si>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</si>
  <si>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</si>
  <si>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</si>
  <si>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</si>
  <si>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</si>
  <si>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</si>
  <si>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</si>
  <si>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</si>
  <si>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</si>
  <si>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</si>
  <si>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</si>
  <si>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</si>
  <si>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</si>
  <si>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</si>
  <si>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</si>
  <si>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</si>
  <si>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</si>
  <si>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</si>
  <si>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</si>
  <si>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</si>
  <si>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</si>
  <si>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</si>
  <si>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</si>
  <si>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</si>
  <si>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</si>
  <si>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</si>
  <si>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</si>
  <si>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</si>
  <si>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</si>
  <si>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</si>
  <si>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</si>
  <si>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</si>
  <si>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</si>
  <si>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</si>
  <si>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</si>
  <si>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</si>
  <si>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</si>
  <si>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</si>
  <si>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</si>
  <si>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</si>
  <si>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</si>
  <si>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</si>
  <si>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</si>
  <si>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</si>
  <si>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</si>
  <si>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</si>
  <si>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</si>
  <si>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</si>
  <si>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</si>
  <si>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</si>
  <si>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</si>
  <si>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</si>
  <si>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</si>
  <si>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</si>
  <si>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</si>
  <si>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</si>
  <si>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</si>
  <si>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</si>
  <si>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</si>
  <si>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</si>
  <si>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</si>
  <si>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</si>
  <si>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</si>
  <si>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</si>
  <si>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</si>
  <si>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</si>
  <si>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</si>
  <si>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</si>
  <si>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</si>
  <si>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</si>
  <si>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</si>
  <si>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</si>
  <si>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</si>
  <si>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</si>
  <si>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</si>
  <si>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</si>
  <si>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</si>
  <si>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</si>
  <si>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</si>
  <si>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</si>
  <si>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</si>
  <si>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</si>
  <si>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</si>
  <si>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</si>
  <si>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</si>
  <si>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</si>
  <si>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</si>
  <si>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</si>
  <si>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</si>
  <si>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</si>
  <si>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</si>
  <si>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</si>
  <si>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</si>
  <si>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</si>
  <si>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</si>
  <si>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</si>
  <si>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</si>
  <si>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</si>
  <si>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</si>
  <si>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</si>
  <si>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</si>
  <si>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</si>
  <si>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</si>
  <si>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</si>
  <si>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</si>
  <si>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</si>
  <si>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</si>
  <si>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</si>
  <si>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</si>
  <si>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</si>
  <si>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</si>
  <si>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</si>
  <si>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</si>
  <si>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</si>
  <si>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</si>
  <si>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</si>
  <si>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</si>
  <si>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</si>
  <si>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</si>
  <si>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</si>
  <si>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</si>
  <si>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</si>
  <si>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</si>
  <si>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</si>
  <si>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</si>
  <si>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</si>
  <si>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</si>
  <si>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</si>
  <si>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</si>
  <si>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</si>
  <si>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</si>
  <si>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</si>
  <si>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</si>
  <si>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</si>
  <si>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</si>
  <si>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</si>
  <si>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</si>
  <si>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</si>
  <si>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</si>
  <si>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</si>
  <si>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</si>
  <si>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</si>
  <si>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</si>
  <si>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</si>
  <si>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</si>
  <si>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</si>
  <si>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</si>
  <si>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</si>
  <si>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</si>
  <si>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</si>
  <si>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</si>
  <si>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</si>
  <si>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</si>
  <si>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</si>
  <si>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</si>
  <si>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</si>
  <si>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</si>
  <si>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</si>
  <si>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</si>
  <si>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</si>
  <si>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</si>
  <si>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</si>
  <si>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</si>
  <si>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</si>
  <si>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</si>
  <si>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</si>
  <si>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</si>
  <si>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</si>
  <si>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</si>
  <si>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</si>
  <si>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</si>
  <si>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</si>
  <si>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</si>
  <si>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</si>
  <si>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</si>
  <si>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</si>
  <si>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</si>
  <si>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</si>
  <si>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</si>
  <si>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</si>
  <si>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</si>
  <si>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</si>
  <si>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</si>
  <si>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</si>
  <si>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</si>
  <si>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</si>
  <si>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</si>
  <si>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</si>
  <si>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</si>
  <si>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</si>
  <si>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</si>
  <si>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</si>
  <si>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</si>
  <si>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</si>
  <si>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</si>
  <si>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</si>
  <si>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</si>
  <si>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</si>
  <si>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</si>
  <si>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</si>
  <si>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</si>
  <si>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</si>
  <si>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</si>
  <si>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</si>
  <si>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</si>
  <si>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</si>
  <si>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</si>
  <si>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</si>
  <si>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</si>
  <si>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</si>
  <si>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</si>
  <si>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</si>
  <si>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</si>
  <si>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</si>
  <si>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</si>
  <si>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</si>
  <si>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</si>
  <si>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</si>
  <si>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</si>
  <si>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</si>
  <si>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</si>
  <si>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</si>
  <si>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</si>
  <si>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</si>
  <si>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</si>
  <si>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</si>
  <si>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</si>
  <si>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</si>
  <si>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</si>
  <si>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</si>
  <si>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</si>
  <si>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</si>
  <si>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</si>
  <si>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</si>
  <si>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</si>
  <si>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</si>
  <si>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</si>
  <si>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</si>
  <si>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</si>
  <si>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</si>
  <si>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</si>
  <si>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</si>
  <si>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</si>
  <si>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</si>
  <si>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</si>
  <si>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</si>
  <si>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</si>
  <si>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</si>
  <si>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</si>
  <si>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</si>
  <si>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</si>
  <si>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</si>
  <si>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</si>
  <si>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</si>
  <si>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</si>
  <si>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</si>
  <si>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</si>
  <si>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</si>
  <si>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</si>
  <si>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</si>
  <si>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</si>
  <si>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</si>
  <si>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</si>
  <si>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</si>
  <si>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</si>
  <si>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</si>
  <si>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</si>
  <si>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</si>
  <si>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</si>
  <si>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</si>
  <si>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</si>
  <si>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</si>
  <si>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</si>
  <si>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</si>
  <si>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</si>
  <si>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</si>
  <si>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</si>
  <si>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</si>
  <si>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</si>
  <si>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</si>
  <si>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</si>
  <si>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</si>
  <si>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</si>
  <si>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</si>
  <si>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</si>
  <si>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</si>
  <si>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</si>
  <si>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</si>
  <si>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</si>
  <si>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</si>
  <si>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</si>
  <si>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</si>
  <si>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</si>
  <si>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</si>
  <si>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</si>
  <si>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</si>
  <si>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</si>
  <si>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</si>
  <si>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</si>
  <si>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</si>
  <si>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</si>
  <si>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</si>
  <si>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</si>
  <si>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</si>
  <si>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</si>
  <si>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</si>
  <si>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</si>
  <si>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</si>
  <si>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</si>
  <si>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</si>
  <si>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</si>
  <si>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</si>
  <si>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</si>
  <si>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</si>
  <si>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</si>
  <si>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</si>
  <si>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</si>
  <si>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</si>
  <si>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</si>
  <si>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</si>
  <si>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</si>
  <si>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</si>
  <si>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</si>
  <si>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</si>
  <si>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</si>
  <si>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</si>
  <si>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</si>
  <si>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</si>
  <si>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</si>
  <si>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</si>
  <si>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</si>
  <si>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</si>
  <si>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</si>
  <si>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</si>
  <si>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</si>
  <si>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</si>
  <si>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</si>
  <si>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</si>
  <si>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</si>
  <si>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</si>
  <si>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</si>
  <si>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</si>
  <si>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</si>
  <si>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</si>
  <si>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</si>
  <si>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</si>
  <si>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</si>
  <si>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</si>
  <si>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</si>
  <si>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</si>
  <si>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</si>
  <si>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</si>
  <si>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</si>
  <si>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</si>
  <si>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</si>
  <si>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</si>
  <si>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</si>
  <si>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</si>
  <si>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</si>
  <si>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</si>
  <si>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</si>
  <si>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</si>
  <si>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</si>
  <si>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</si>
  <si>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</si>
  <si>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</si>
  <si>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</si>
  <si>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</si>
  <si>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</si>
  <si>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</si>
  <si>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</si>
  <si>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</si>
  <si>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</si>
  <si>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</si>
  <si>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</si>
  <si>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</si>
  <si>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</si>
  <si>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</si>
  <si>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</si>
  <si>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</si>
  <si>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</si>
  <si>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</si>
  <si>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</si>
  <si>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</si>
  <si>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</si>
  <si>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</si>
  <si>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</si>
  <si>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</si>
  <si>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</si>
  <si>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</si>
  <si>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</si>
  <si>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</si>
  <si>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</si>
  <si>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</si>
  <si>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</si>
  <si>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</si>
  <si>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</si>
  <si>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</si>
  <si>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</si>
  <si>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</si>
  <si>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</si>
  <si>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</si>
  <si>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</si>
  <si>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</si>
  <si>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</si>
  <si>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</si>
  <si>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</si>
  <si>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</si>
  <si>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</si>
  <si>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</si>
  <si>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</si>
  <si>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</si>
  <si>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</si>
  <si>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</si>
  <si>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</si>
  <si>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</si>
  <si>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</si>
  <si>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</si>
  <si>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</si>
  <si>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</si>
  <si>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</si>
  <si>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</si>
  <si>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</si>
  <si>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</si>
  <si>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</si>
  <si>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</si>
  <si>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</si>
  <si>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</si>
  <si>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</si>
  <si>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</si>
  <si>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</si>
  <si>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</si>
  <si>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</si>
  <si>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</si>
  <si>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</si>
  <si>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</si>
  <si>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</si>
  <si>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</si>
  <si>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</si>
  <si>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</si>
  <si>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</si>
  <si>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</si>
  <si>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</si>
  <si>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</si>
  <si>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</si>
  <si>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</si>
  <si>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</si>
  <si>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</si>
  <si>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</si>
  <si>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</si>
  <si>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</si>
  <si>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</si>
  <si>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</si>
  <si>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</si>
  <si>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</si>
  <si>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</si>
  <si>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</si>
  <si>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</si>
  <si>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</si>
  <si>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</si>
  <si>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</si>
  <si>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</si>
  <si>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</si>
  <si>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</si>
  <si>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</si>
  <si>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</si>
  <si>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</si>
  <si>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</si>
  <si>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</si>
  <si>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</si>
  <si>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</si>
  <si>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</si>
  <si>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</si>
  <si>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</si>
  <si>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</si>
  <si>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</si>
  <si>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</si>
  <si>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</si>
  <si>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</si>
  <si>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</si>
  <si>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</si>
  <si>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</si>
  <si>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</si>
  <si>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</si>
  <si>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</si>
  <si>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</si>
  <si>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</si>
  <si>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</si>
  <si>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</si>
  <si>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</si>
  <si>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</si>
  <si>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</si>
  <si>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</si>
  <si>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</si>
  <si>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</si>
  <si>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</si>
  <si>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</si>
  <si>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</si>
  <si>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</si>
  <si>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</si>
  <si>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</si>
  <si>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</si>
  <si>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</si>
  <si>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</si>
  <si>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</si>
  <si>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</si>
  <si>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</si>
  <si>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</si>
  <si>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</si>
  <si>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</si>
  <si>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</si>
  <si>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</si>
  <si>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</si>
  <si>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</si>
  <si>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</si>
  <si>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</si>
  <si>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</si>
  <si>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</si>
  <si>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</si>
  <si>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</si>
  <si>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</si>
  <si>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</si>
  <si>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</si>
  <si>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</si>
  <si>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</si>
  <si>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</si>
  <si>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</si>
  <si>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</si>
  <si>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</si>
  <si>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</si>
  <si>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</si>
  <si>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</si>
  <si>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</si>
  <si>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</si>
  <si>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</si>
  <si>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</si>
  <si>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</si>
  <si>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</si>
  <si>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</si>
  <si>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</si>
  <si>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</si>
  <si>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</si>
  <si>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</si>
  <si>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</si>
  <si>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</si>
  <si>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</si>
  <si>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</si>
  <si>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</si>
  <si>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</si>
  <si>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</si>
  <si>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</si>
  <si>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</si>
  <si>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</si>
  <si>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</si>
  <si>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</si>
  <si>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</si>
  <si>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</si>
  <si>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</si>
  <si>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</si>
  <si>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</si>
  <si>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</si>
  <si>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</si>
  <si>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</si>
  <si>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</si>
  <si>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</si>
  <si>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</si>
  <si>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</si>
  <si>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</si>
  <si>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</si>
  <si>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</si>
  <si>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</si>
  <si>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</si>
  <si>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</si>
  <si>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</si>
  <si>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</si>
  <si>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</si>
  <si>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</si>
  <si>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</si>
  <si>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</si>
  <si>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</si>
  <si>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</si>
  <si>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</si>
  <si>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</si>
  <si>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</si>
  <si>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</si>
  <si>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</si>
  <si>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</si>
  <si>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</si>
  <si>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</si>
  <si>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</si>
  <si>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</si>
  <si>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</si>
  <si>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</si>
  <si>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</si>
  <si>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</si>
  <si>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</si>
  <si>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</si>
  <si>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</si>
  <si>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</si>
  <si>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</si>
  <si>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</si>
  <si>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</si>
  <si>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</si>
  <si>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</si>
  <si>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</si>
  <si>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</si>
  <si>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</si>
  <si>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</si>
  <si>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</si>
  <si>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</si>
  <si>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</si>
  <si>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</si>
  <si>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</si>
  <si>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</si>
  <si>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</si>
  <si>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</si>
  <si>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</si>
  <si>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</si>
  <si>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</si>
  <si>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</si>
  <si>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</si>
  <si>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</si>
  <si>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</si>
  <si>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</si>
  <si>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</si>
  <si>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</si>
  <si>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</si>
  <si>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</si>
  <si>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</si>
  <si>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</si>
  <si>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</si>
  <si>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</si>
  <si>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</si>
  <si>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</si>
  <si>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</si>
  <si>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</si>
  <si>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</si>
  <si>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</si>
  <si>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</si>
  <si>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</si>
  <si>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</si>
  <si>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</si>
  <si>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</si>
  <si>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</si>
  <si>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</si>
  <si>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</si>
  <si>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</si>
  <si>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</si>
  <si>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</si>
  <si>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</si>
  <si>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</si>
  <si>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</si>
  <si>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</si>
  <si>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</si>
  <si>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</si>
  <si>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</si>
  <si>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</si>
  <si>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</si>
  <si>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</si>
  <si>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</si>
  <si>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</si>
  <si>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</si>
  <si>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</si>
  <si>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</si>
  <si>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</si>
  <si>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</si>
  <si>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</si>
  <si>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</si>
  <si>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</si>
  <si>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</si>
  <si>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</si>
  <si>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</si>
  <si>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</si>
  <si>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</si>
  <si>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</si>
  <si>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</si>
  <si>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</si>
  <si>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</si>
  <si>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</si>
  <si>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</si>
  <si>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</si>
  <si>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</si>
  <si>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</si>
  <si>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</si>
  <si>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</si>
  <si>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</si>
  <si>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</si>
  <si>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</si>
  <si>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</si>
  <si>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</si>
  <si>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</si>
  <si>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</si>
  <si>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</si>
  <si>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</si>
  <si>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</si>
  <si>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</si>
  <si>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</si>
  <si>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</si>
  <si>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</si>
  <si>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</si>
  <si>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</si>
  <si>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</si>
  <si>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</si>
  <si>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</si>
  <si>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</si>
  <si>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</si>
  <si>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</si>
  <si>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</si>
  <si>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</si>
  <si>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</si>
  <si>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</si>
  <si>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</si>
  <si>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</si>
  <si>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</si>
  <si>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</si>
  <si>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</si>
  <si>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</si>
  <si>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</si>
  <si>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</si>
  <si>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</si>
  <si>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</si>
  <si>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</si>
  <si>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</si>
  <si>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</si>
  <si>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</si>
  <si>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</si>
  <si>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</si>
  <si>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</si>
  <si>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</si>
  <si>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</si>
  <si>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</si>
  <si>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</si>
  <si>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</si>
  <si>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</si>
  <si>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</si>
  <si>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</si>
  <si>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</si>
  <si>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</si>
  <si>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</si>
  <si>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</si>
  <si>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</si>
  <si>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</si>
  <si>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</si>
  <si>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</si>
  <si>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</si>
  <si>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</si>
  <si>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</si>
  <si>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</si>
  <si>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</si>
  <si>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</si>
  <si>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</si>
  <si>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</si>
  <si>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</si>
  <si>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</si>
  <si>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</si>
  <si>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</si>
  <si>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</si>
  <si>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</si>
  <si>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</si>
  <si>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</si>
  <si>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</si>
  <si>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</si>
  <si>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</si>
  <si>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</si>
  <si>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</si>
  <si>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</si>
  <si>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</si>
  <si>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</si>
  <si>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</si>
  <si>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</si>
  <si>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</si>
  <si>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</si>
  <si>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</si>
  <si>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</si>
  <si>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</si>
  <si>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</si>
  <si>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</si>
  <si>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</si>
  <si>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</si>
  <si>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</si>
  <si>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</si>
  <si>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</si>
  <si>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</si>
  <si>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</si>
  <si>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</si>
  <si>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</si>
  <si>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</si>
  <si>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</si>
  <si>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</si>
  <si>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</si>
  <si>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</si>
  <si>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</si>
  <si>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</si>
  <si>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</si>
  <si>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</si>
  <si>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</si>
  <si>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</si>
  <si>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</si>
  <si>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</si>
  <si>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</si>
  <si>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</si>
  <si>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</si>
  <si>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</si>
  <si>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</si>
  <si>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</si>
  <si>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</si>
  <si>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</si>
  <si>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</si>
  <si>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</si>
  <si>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</si>
  <si>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</si>
  <si>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</si>
  <si>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</si>
  <si>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</si>
  <si>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</si>
  <si>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</si>
  <si>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</si>
  <si>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</si>
  <si>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</si>
  <si>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</si>
  <si>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</si>
  <si>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</si>
  <si>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</si>
  <si>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</si>
  <si>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</si>
  <si>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</si>
  <si>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</si>
  <si>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</si>
  <si>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</si>
  <si>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</si>
  <si>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</si>
  <si>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</si>
  <si>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</si>
  <si>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</si>
  <si>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</si>
  <si>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</si>
  <si>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</si>
  <si>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</si>
  <si>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</si>
  <si>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</si>
  <si>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</si>
  <si>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</si>
  <si>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</si>
  <si>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</si>
  <si>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</si>
  <si>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</si>
  <si>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</si>
  <si>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</si>
  <si>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</si>
  <si>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</si>
  <si>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</si>
  <si>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</si>
  <si>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</si>
  <si>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</si>
  <si>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</si>
  <si>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</si>
  <si>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</si>
  <si>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</si>
  <si>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</si>
  <si>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</si>
  <si>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</si>
  <si>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</si>
  <si>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</si>
  <si>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</si>
  <si>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</si>
  <si>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</si>
  <si>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</si>
  <si>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</si>
  <si>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</si>
  <si>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</si>
  <si>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</si>
  <si>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</si>
  <si>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</si>
  <si>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</si>
  <si>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</si>
  <si>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</si>
  <si>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</si>
  <si>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</si>
  <si>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</si>
  <si>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</si>
  <si>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</si>
  <si>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</si>
  <si>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</si>
  <si>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</si>
  <si>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</si>
  <si>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</si>
  <si>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</si>
  <si>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</si>
  <si>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</si>
  <si>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</si>
  <si>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</si>
  <si>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</si>
  <si>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</si>
  <si>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</si>
  <si>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</si>
  <si>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</si>
  <si>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</si>
  <si>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</si>
  <si>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</si>
  <si>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</si>
  <si>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</si>
  <si>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</si>
  <si>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</si>
  <si>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</si>
  <si>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</si>
  <si>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</si>
  <si>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</si>
  <si>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</si>
  <si>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</si>
  <si>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</si>
  <si>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</si>
  <si>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</si>
  <si>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</si>
  <si>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</si>
  <si>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</si>
  <si>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</si>
  <si>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</si>
  <si>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</si>
  <si>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</si>
  <si>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</si>
  <si>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</si>
  <si>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</si>
  <si>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</si>
  <si>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</si>
  <si>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</si>
  <si>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</si>
  <si>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</si>
  <si>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</si>
  <si>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</si>
  <si>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</si>
  <si>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</si>
  <si>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</si>
  <si>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</si>
  <si>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</si>
  <si>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</si>
  <si>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</si>
  <si>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</si>
  <si>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</si>
  <si>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</si>
  <si>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</si>
  <si>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</si>
  <si>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</si>
  <si>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</si>
  <si>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</si>
  <si>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</si>
  <si>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</si>
  <si>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</si>
  <si>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</si>
  <si>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</si>
  <si>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</si>
  <si>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</si>
  <si>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</si>
  <si>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</si>
  <si>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</si>
  <si>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</si>
  <si>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</si>
  <si>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</si>
  <si>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</si>
  <si>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</si>
  <si>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</si>
  <si>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</si>
  <si>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</si>
  <si>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</si>
  <si>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</si>
  <si>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</si>
  <si>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</si>
  <si>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</si>
  <si>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</si>
  <si>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</si>
  <si>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</si>
  <si>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</si>
  <si>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</si>
  <si>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</si>
  <si>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</si>
  <si>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</si>
  <si>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</si>
  <si>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</si>
  <si>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</si>
  <si>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</si>
  <si>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</si>
  <si>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</si>
  <si>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</si>
  <si>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</si>
  <si>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</si>
  <si>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</si>
  <si>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</si>
  <si>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</si>
  <si>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</si>
  <si>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</si>
  <si>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</si>
  <si>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</si>
  <si>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</si>
  <si>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</si>
  <si>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</si>
  <si>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</si>
  <si>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</si>
  <si>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</si>
  <si>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</si>
  <si>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</si>
  <si>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</si>
  <si>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</si>
  <si>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</si>
  <si>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</si>
  <si>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</si>
  <si>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</si>
  <si>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</si>
  <si>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</si>
  <si>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</si>
  <si>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</si>
  <si>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</si>
  <si>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</si>
  <si>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</si>
  <si>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</si>
  <si>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</si>
  <si>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</si>
  <si>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</si>
  <si>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</si>
  <si>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</si>
  <si>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</si>
  <si>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</si>
  <si>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</si>
  <si>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</si>
  <si>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</si>
  <si>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</si>
  <si>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</si>
  <si>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</si>
  <si>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</si>
  <si>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</si>
  <si>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</si>
  <si>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</si>
  <si>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</si>
  <si>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</si>
  <si>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</si>
  <si>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</si>
  <si>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</si>
  <si>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</si>
  <si>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</si>
  <si>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</si>
  <si>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</si>
  <si>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</si>
  <si>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</si>
  <si>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</si>
  <si>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</si>
  <si>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</si>
  <si>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</si>
  <si>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</si>
  <si>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</si>
  <si>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</si>
  <si>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</si>
  <si>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</si>
  <si>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</si>
  <si>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</si>
  <si>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</si>
  <si>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</si>
  <si>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</si>
  <si>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</si>
  <si>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</si>
  <si>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</si>
  <si>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</si>
  <si>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</si>
  <si>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</si>
  <si>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</si>
  <si>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</si>
  <si>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</si>
  <si>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</si>
  <si>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</si>
  <si>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</si>
  <si>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</si>
  <si>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</si>
  <si>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</si>
  <si>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</si>
  <si>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</si>
  <si>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</si>
  <si>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</si>
  <si>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</si>
  <si>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</si>
  <si>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</si>
  <si>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</si>
  <si>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</si>
  <si>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</si>
  <si>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</si>
  <si>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</si>
  <si>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</si>
  <si>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</si>
  <si>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</si>
  <si>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</si>
  <si>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</si>
  <si>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</si>
  <si>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</si>
  <si>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</si>
  <si>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</si>
  <si>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</si>
  <si>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</si>
  <si>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</si>
  <si>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</si>
  <si>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</si>
  <si>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</si>
  <si>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</si>
  <si>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</si>
  <si>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</si>
  <si>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</si>
  <si>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</si>
  <si>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</si>
  <si>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</si>
  <si>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</si>
  <si>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</si>
  <si>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</si>
  <si>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</si>
  <si>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</si>
  <si>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</si>
  <si>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</si>
  <si>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</si>
  <si>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</si>
  <si>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</si>
  <si>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</si>
  <si>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</si>
  <si>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</si>
  <si>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</si>
  <si>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</si>
  <si>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</si>
  <si>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</si>
  <si>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</si>
  <si>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</si>
  <si>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</si>
  <si>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</si>
  <si>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</si>
  <si>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</si>
  <si>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</si>
  <si>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</si>
  <si>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</si>
  <si>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</si>
  <si>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</si>
  <si>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</si>
  <si>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</si>
  <si>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</si>
  <si>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</si>
  <si>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</si>
  <si>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</si>
  <si>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</si>
  <si>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</si>
  <si>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</si>
  <si>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</si>
  <si>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</si>
  <si>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</si>
  <si>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</si>
  <si>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</si>
  <si>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</si>
  <si>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</si>
  <si>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</si>
  <si>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</si>
  <si>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</si>
  <si>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</si>
  <si>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</si>
  <si>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</si>
  <si>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</si>
  <si>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</si>
  <si>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</si>
  <si>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</si>
  <si>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</si>
  <si>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</si>
  <si>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</si>
  <si>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</si>
  <si>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</si>
  <si>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</si>
  <si>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</si>
  <si>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</si>
  <si>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</si>
  <si>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</si>
  <si>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</si>
  <si>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</si>
  <si>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</si>
  <si>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</si>
  <si>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</si>
  <si>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</si>
  <si>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</si>
  <si>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</si>
  <si>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</si>
  <si>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</si>
  <si>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</si>
  <si>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</si>
  <si>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</si>
  <si>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</si>
  <si>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</si>
  <si>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</si>
  <si>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</si>
  <si>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</si>
  <si>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</si>
  <si>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</si>
  <si>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</si>
  <si>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</si>
  <si>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</si>
  <si>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</si>
  <si>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</si>
  <si>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</si>
  <si>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</si>
  <si>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</si>
  <si>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</si>
  <si>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</si>
  <si>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</si>
  <si>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</si>
  <si>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</si>
  <si>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</si>
  <si>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</si>
  <si>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</si>
  <si>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</si>
  <si>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</si>
  <si>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</si>
  <si>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</si>
  <si>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</si>
  <si>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</si>
  <si>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</si>
  <si>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</si>
  <si>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</si>
  <si>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</si>
  <si>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</si>
  <si>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</si>
  <si>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</si>
  <si>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</si>
  <si>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</si>
  <si>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</si>
  <si>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</si>
  <si>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</si>
  <si>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</si>
  <si>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</si>
  <si>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</si>
  <si>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</si>
  <si>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</si>
  <si>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</si>
  <si>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</si>
  <si>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</si>
  <si>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</si>
  <si>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</si>
  <si>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</si>
  <si>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</si>
  <si>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</si>
  <si>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</si>
  <si>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</si>
  <si>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</si>
  <si>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</si>
  <si>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</si>
  <si>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</si>
  <si>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</si>
  <si>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</si>
  <si>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</si>
  <si>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</si>
  <si>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</si>
  <si>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</si>
  <si>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</si>
  <si>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</si>
  <si>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</si>
  <si>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</si>
  <si>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</si>
  <si>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</si>
  <si>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</si>
  <si>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</si>
  <si>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</si>
  <si>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</si>
  <si>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</si>
  <si>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</si>
  <si>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</si>
  <si>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</si>
  <si>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</si>
  <si>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</si>
  <si>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</si>
  <si>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</si>
  <si>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</si>
  <si>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</si>
  <si>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</si>
  <si>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</si>
  <si>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</si>
  <si>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</si>
  <si>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</si>
  <si>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</si>
  <si>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</si>
  <si>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</si>
  <si>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</si>
  <si>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</si>
  <si>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</si>
  <si>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</si>
  <si>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</si>
  <si>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</si>
  <si>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</si>
  <si>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</si>
  <si>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</si>
  <si>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</si>
  <si>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</si>
  <si>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</si>
  <si>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</si>
  <si>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</si>
  <si>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</si>
  <si>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</si>
  <si>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</si>
  <si>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</si>
  <si>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</si>
  <si>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</si>
  <si>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</si>
  <si>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</si>
  <si>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</si>
  <si>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</si>
  <si>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</si>
  <si>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</si>
  <si>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</si>
  <si>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</si>
  <si>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</si>
  <si>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</si>
  <si>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</si>
  <si>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</si>
  <si>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</si>
  <si>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</si>
  <si>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</si>
  <si>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</si>
  <si>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</si>
  <si>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</si>
  <si>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</si>
  <si>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</si>
  <si>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</si>
  <si>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</si>
  <si>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</si>
  <si>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</si>
  <si>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</si>
  <si>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</si>
  <si>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</si>
  <si>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</si>
  <si>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</si>
  <si>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</si>
  <si>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</si>
  <si>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</si>
  <si>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</si>
  <si>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</si>
  <si>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</si>
  <si>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</si>
  <si>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</si>
  <si>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</si>
  <si>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</si>
  <si>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</si>
  <si>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</si>
  <si>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</si>
  <si>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</si>
  <si>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</si>
  <si>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</si>
  <si>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</si>
  <si>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</si>
  <si>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</si>
  <si>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</si>
  <si>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</si>
  <si>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</si>
  <si>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</si>
  <si>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</si>
  <si>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</si>
  <si>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</si>
  <si>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</si>
  <si>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</si>
  <si>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</si>
  <si>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</si>
  <si>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</si>
  <si>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</si>
  <si>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</si>
  <si>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</si>
  <si>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</si>
  <si>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</si>
  <si>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</si>
  <si>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</si>
  <si>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</si>
  <si>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</si>
  <si>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</si>
  <si>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</si>
  <si>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</si>
  <si>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</si>
  <si>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</si>
  <si>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</si>
  <si>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</si>
  <si>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</si>
  <si>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</si>
  <si>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</si>
  <si>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</si>
  <si>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</si>
  <si>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</si>
  <si>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</si>
  <si>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</si>
  <si>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</si>
  <si>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</si>
  <si>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</si>
  <si>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</si>
  <si>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</si>
  <si>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</si>
  <si>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</si>
  <si>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</si>
  <si>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</si>
  <si>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</si>
  <si>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</si>
  <si>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</si>
  <si>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</si>
  <si>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</si>
  <si>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</si>
  <si>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</si>
  <si>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</si>
  <si>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</si>
  <si>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</si>
  <si>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</si>
  <si>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</si>
  <si>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</si>
  <si>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</si>
  <si>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</si>
  <si>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</si>
  <si>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</si>
  <si>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</si>
  <si>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</si>
  <si>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</si>
  <si>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</si>
  <si>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</si>
  <si>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</si>
  <si>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</si>
  <si>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</si>
  <si>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</si>
  <si>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</si>
  <si>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</si>
  <si>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</si>
  <si>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</si>
  <si>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</si>
  <si>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</si>
  <si>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</si>
  <si>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</si>
  <si>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</si>
  <si>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</si>
  <si>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</si>
  <si>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</si>
  <si>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</si>
  <si>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</si>
  <si>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</si>
  <si>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</si>
  <si>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</si>
  <si>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</si>
  <si>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</si>
  <si>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</si>
  <si>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</si>
  <si>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</si>
  <si>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</si>
  <si>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</si>
  <si>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</si>
  <si>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</si>
  <si>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</si>
  <si>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</si>
  <si>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</si>
  <si>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</si>
  <si>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</si>
  <si>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</si>
  <si>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</si>
  <si>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</si>
  <si>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</si>
  <si>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</si>
  <si>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</si>
  <si>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</si>
  <si>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</si>
  <si>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</si>
  <si>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</si>
  <si>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</si>
  <si>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</si>
  <si>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</si>
  <si>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</si>
  <si>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</si>
  <si>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</si>
  <si>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</si>
  <si>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</si>
  <si>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</si>
  <si>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</si>
  <si>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</si>
  <si>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</si>
  <si>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</si>
  <si>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</si>
  <si>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</si>
  <si>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</si>
  <si>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</si>
  <si>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</si>
  <si>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</si>
  <si>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</si>
  <si>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</si>
  <si>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</si>
  <si>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</si>
  <si>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</si>
  <si>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</si>
  <si>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</si>
  <si>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</si>
  <si>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</si>
  <si>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</si>
  <si>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</si>
  <si>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</si>
  <si>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</si>
  <si>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</si>
  <si>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</si>
  <si>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</si>
  <si>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</si>
  <si>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</si>
  <si>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</si>
  <si>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</si>
  <si>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</si>
  <si>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</si>
  <si>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</si>
  <si>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</si>
  <si>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</si>
  <si>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</si>
  <si>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</si>
  <si>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</si>
  <si>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</si>
  <si>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</si>
  <si>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</si>
  <si>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</si>
  <si>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</si>
  <si>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</si>
  <si>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</si>
  <si>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</si>
  <si>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</si>
  <si>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</si>
  <si>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</si>
  <si>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</si>
  <si>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</si>
  <si>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</si>
  <si>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</si>
  <si>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</si>
  <si>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</si>
  <si>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</si>
  <si>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</si>
  <si>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</si>
  <si>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</si>
  <si>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</si>
  <si>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</si>
  <si>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</si>
  <si>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</si>
  <si>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</si>
  <si>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</si>
  <si>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</si>
  <si>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</si>
  <si>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</si>
  <si>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</si>
  <si>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</si>
  <si>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</si>
  <si>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</si>
  <si>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</si>
  <si>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</si>
  <si>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</si>
  <si>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</si>
  <si>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</si>
  <si>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</si>
  <si>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</si>
  <si>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</si>
  <si>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</si>
  <si>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</si>
  <si>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</si>
  <si>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</si>
  <si>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</si>
  <si>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</si>
  <si>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</si>
  <si>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</si>
  <si>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</si>
  <si>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</si>
  <si>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</si>
  <si>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</si>
  <si>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</si>
  <si>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</si>
  <si>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</si>
  <si>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</si>
  <si>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</si>
  <si>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</si>
  <si>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</si>
  <si>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</si>
  <si>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</si>
  <si>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</si>
  <si>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</si>
  <si>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</si>
  <si>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</si>
  <si>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</si>
  <si>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</si>
  <si>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</si>
  <si>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</si>
  <si>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</si>
  <si>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</si>
  <si>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</si>
  <si>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</si>
  <si>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</si>
  <si>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</si>
  <si>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</si>
  <si>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</si>
  <si>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</si>
  <si>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</si>
  <si>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</si>
  <si>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</si>
  <si>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</si>
  <si>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</si>
  <si>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</si>
  <si>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</si>
  <si>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</si>
  <si>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</si>
  <si>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</si>
  <si>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</si>
  <si>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</si>
  <si>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</si>
  <si>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</si>
  <si>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</si>
  <si>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</si>
  <si>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</si>
  <si>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</si>
  <si>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</si>
  <si>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</si>
  <si>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</si>
  <si>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</si>
  <si>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</si>
  <si>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</si>
  <si>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</si>
  <si>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</si>
  <si>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</si>
  <si>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</si>
  <si>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</si>
  <si>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</si>
  <si>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</si>
  <si>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</si>
  <si>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</si>
  <si>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</si>
  <si>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</si>
  <si>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</si>
  <si>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</si>
  <si>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</si>
  <si>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</si>
  <si>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</si>
  <si>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</si>
  <si>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</si>
  <si>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</si>
  <si>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</si>
  <si>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</si>
  <si>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</si>
  <si>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</si>
  <si>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</si>
  <si>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</si>
  <si>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</si>
  <si>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</si>
  <si>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</si>
  <si>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</si>
  <si>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</si>
  <si>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</si>
  <si>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</si>
  <si>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</si>
  <si>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</si>
  <si>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</si>
  <si>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</si>
  <si>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</si>
  <si>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</si>
  <si>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</si>
  <si>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</si>
  <si>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</si>
  <si>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</si>
  <si>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</si>
  <si>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</si>
  <si>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</si>
  <si>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</si>
  <si>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</si>
  <si>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</si>
  <si>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</si>
  <si>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</si>
  <si>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</si>
  <si>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</si>
  <si>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</si>
  <si>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</si>
  <si>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</si>
  <si>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</si>
  <si>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</si>
  <si>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</si>
  <si>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</si>
  <si>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</si>
  <si>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</si>
  <si>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</si>
  <si>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</si>
  <si>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</si>
  <si>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</si>
  <si>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</si>
  <si>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</si>
  <si>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</si>
  <si>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</si>
  <si>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</si>
  <si>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</si>
  <si>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</si>
  <si>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</si>
  <si>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</si>
  <si>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</si>
  <si>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</si>
  <si>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</si>
  <si>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</si>
  <si>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</si>
  <si>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</si>
  <si>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</si>
  <si>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</si>
  <si>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</si>
  <si>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</si>
  <si>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</si>
  <si>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</si>
  <si>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</si>
  <si>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</si>
  <si>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</si>
  <si>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</si>
  <si>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</si>
  <si>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</si>
  <si>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</si>
  <si>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</si>
  <si>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</si>
  <si>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</si>
  <si>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</si>
  <si>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</si>
  <si>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</si>
  <si>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</si>
  <si>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</si>
  <si>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</si>
  <si>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</si>
  <si>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</si>
  <si>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</si>
  <si>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</si>
  <si>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</si>
  <si>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</si>
  <si>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</si>
  <si>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</si>
  <si>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</si>
  <si>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</si>
  <si>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</si>
  <si>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</si>
  <si>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</si>
  <si>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</si>
  <si>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</si>
  <si>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</si>
  <si>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</si>
  <si>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</si>
  <si>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</si>
  <si>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</si>
  <si>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</si>
  <si>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</si>
  <si>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</si>
  <si>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</si>
  <si>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</si>
  <si>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</si>
  <si>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</si>
  <si>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</si>
  <si>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</si>
  <si>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</si>
  <si>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</si>
  <si>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</si>
  <si>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</si>
  <si>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</si>
  <si>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</si>
  <si>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</si>
  <si>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</si>
  <si>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</si>
  <si>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</si>
  <si>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</si>
  <si>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</si>
  <si>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</si>
  <si>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</si>
  <si>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</si>
  <si>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</si>
  <si>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</si>
  <si>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</si>
  <si>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</si>
  <si>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</si>
  <si>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</si>
  <si>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</si>
  <si>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</si>
  <si>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</si>
  <si>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</si>
  <si>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</si>
  <si>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</si>
  <si>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</si>
  <si>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</si>
  <si>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</si>
  <si>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</si>
  <si>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</si>
  <si>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</si>
  <si>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</si>
  <si>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</si>
  <si>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</si>
  <si>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</si>
  <si>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</si>
  <si>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</si>
  <si>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</si>
  <si>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</si>
  <si>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</si>
  <si>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</si>
  <si>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</si>
  <si>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</si>
  <si>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</si>
  <si>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</si>
  <si>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</si>
  <si>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</si>
  <si>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</si>
  <si>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</si>
  <si>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</si>
  <si>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</si>
  <si>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</si>
  <si>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</si>
  <si>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</si>
  <si>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</si>
  <si>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</si>
  <si>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</si>
  <si>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</si>
  <si>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</si>
  <si>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</si>
  <si>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</si>
  <si>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</si>
  <si>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</si>
  <si>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</si>
  <si>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</si>
  <si>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</si>
  <si>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</si>
  <si>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</si>
  <si>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</si>
  <si>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</si>
  <si>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</si>
  <si>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</si>
  <si>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</si>
  <si>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</si>
  <si>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</si>
  <si>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</si>
  <si>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</si>
  <si>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</si>
  <si>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</si>
  <si>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</si>
  <si>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</si>
  <si>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</si>
  <si>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</si>
  <si>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</si>
  <si>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</si>
  <si>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</si>
  <si>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</si>
  <si>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</si>
  <si>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</si>
  <si>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</si>
  <si>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</si>
  <si>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</si>
  <si>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</si>
  <si>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</si>
  <si>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</si>
  <si>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</si>
  <si>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</si>
  <si>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</si>
  <si>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</si>
  <si>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</si>
  <si>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</si>
  <si>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</si>
  <si>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</si>
  <si>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</si>
  <si>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</si>
  <si>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</si>
  <si>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</si>
  <si>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</si>
  <si>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</si>
  <si>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</si>
  <si>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</si>
  <si>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</si>
  <si>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</si>
  <si>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</si>
  <si>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</si>
  <si>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</si>
  <si>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</si>
  <si>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</si>
  <si>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</si>
  <si>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</si>
  <si>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</si>
  <si>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</si>
  <si>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</si>
  <si>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</si>
  <si>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</si>
  <si>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</si>
  <si>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</si>
  <si>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</si>
  <si>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</si>
  <si>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</si>
  <si>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</si>
  <si>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</si>
  <si>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</si>
  <si>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</si>
  <si>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</si>
  <si>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</si>
  <si>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</si>
  <si>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</si>
  <si>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</si>
  <si>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</si>
  <si>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</si>
  <si>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</si>
  <si>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</si>
  <si>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</si>
  <si>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</si>
  <si>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</si>
  <si>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</si>
  <si>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</si>
  <si>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</si>
  <si>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</si>
  <si>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</si>
  <si>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</si>
  <si>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</si>
  <si>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</si>
  <si>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</si>
  <si>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</si>
  <si>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</si>
  <si>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</si>
  <si>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</si>
  <si>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</si>
  <si>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</si>
  <si>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</si>
  <si>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</si>
  <si>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</si>
  <si>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</si>
  <si>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</si>
  <si>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</si>
  <si>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</si>
  <si>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</si>
  <si>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</si>
  <si>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</si>
  <si>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</si>
  <si>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</si>
  <si>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</si>
  <si>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</si>
  <si>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</si>
  <si>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</si>
  <si>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</si>
  <si>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</si>
  <si>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</si>
  <si>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</si>
  <si>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</si>
  <si>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</si>
  <si>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</si>
  <si>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</si>
  <si>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</si>
  <si>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</si>
  <si>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</si>
  <si>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</si>
  <si>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</si>
  <si>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</si>
  <si>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</si>
  <si>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</si>
  <si>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</si>
  <si>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</si>
  <si>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</si>
  <si>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</si>
  <si>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</si>
  <si>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</si>
  <si>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</si>
  <si>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</si>
  <si>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</si>
  <si>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</si>
  <si>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</si>
  <si>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</si>
  <si>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</si>
  <si>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</si>
  <si>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</si>
  <si>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</si>
  <si>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</si>
  <si>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</si>
  <si>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</si>
  <si>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</si>
  <si>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</si>
  <si>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</si>
  <si>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</si>
  <si>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</si>
  <si>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</si>
  <si>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</si>
  <si>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</si>
  <si>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</si>
  <si>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</si>
  <si>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</si>
  <si>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</si>
  <si>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</si>
  <si>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</si>
  <si>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</si>
  <si>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</si>
  <si>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</si>
  <si>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</si>
  <si>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</si>
  <si>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</si>
  <si>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</si>
  <si>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</si>
  <si>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</si>
  <si>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</si>
  <si>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</si>
  <si>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</si>
  <si>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</si>
  <si>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</si>
  <si>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</si>
  <si>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</si>
  <si>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</si>
  <si>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</si>
  <si>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</si>
  <si>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</si>
  <si>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</si>
  <si>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</si>
  <si>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</si>
  <si>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</si>
  <si>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</si>
  <si>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</si>
  <si>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</si>
  <si>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</si>
  <si>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</si>
  <si>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</si>
  <si>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</si>
  <si>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</si>
  <si>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</si>
  <si>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</si>
  <si>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</si>
  <si>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</si>
  <si>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</si>
  <si>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</si>
  <si>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</si>
  <si>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</si>
  <si>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</si>
  <si>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</si>
  <si>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</si>
  <si>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</si>
  <si>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</si>
  <si>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</si>
  <si>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</si>
  <si>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</si>
  <si>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</si>
  <si>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</si>
  <si>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</si>
  <si>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</si>
  <si>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</si>
  <si>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</si>
  <si>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</si>
  <si>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</si>
  <si>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</si>
  <si>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</si>
  <si>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</si>
  <si>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</si>
  <si>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</si>
  <si>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</si>
  <si>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</si>
  <si>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</si>
  <si>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</si>
  <si>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</si>
  <si>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</si>
  <si>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</si>
  <si>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</si>
  <si>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</si>
  <si>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</si>
  <si>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</si>
  <si>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</si>
  <si>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</si>
  <si>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</si>
  <si>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</si>
  <si>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</si>
  <si>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</si>
  <si>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</si>
  <si>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</si>
  <si>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</si>
  <si>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</si>
  <si>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</si>
  <si>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</si>
  <si>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</si>
  <si>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</si>
  <si>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</si>
  <si>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</si>
  <si>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</si>
  <si>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</si>
  <si>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</si>
  <si>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</si>
  <si>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</si>
  <si>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</si>
  <si>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</si>
  <si>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</si>
  <si>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</si>
  <si>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</si>
  <si>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</si>
  <si>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</si>
  <si>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</si>
  <si>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</si>
  <si>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</si>
  <si>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</si>
  <si>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</si>
  <si>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</si>
  <si>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</si>
  <si>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</si>
  <si>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</si>
  <si>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</si>
  <si>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</si>
  <si>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</si>
  <si>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</si>
  <si>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</si>
  <si>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</si>
  <si>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</si>
  <si>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</si>
  <si>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</si>
  <si>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</si>
  <si>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</si>
  <si>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</si>
  <si>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</si>
  <si>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</si>
  <si>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</si>
  <si>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</si>
  <si>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</si>
  <si>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</si>
  <si>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</si>
  <si>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</si>
  <si>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</si>
  <si>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</si>
  <si>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</si>
  <si>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</si>
  <si>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</si>
  <si>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</si>
  <si>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</si>
  <si>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</si>
  <si>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</si>
  <si>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</si>
  <si>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</si>
  <si>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</si>
  <si>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</si>
  <si>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</si>
  <si>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</si>
  <si>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</si>
  <si>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</si>
  <si>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</si>
  <si>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</si>
  <si>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</si>
  <si>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</si>
  <si>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</si>
  <si>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</si>
  <si>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</si>
  <si>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</si>
  <si>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</si>
  <si>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</si>
  <si>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</si>
  <si>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</si>
  <si>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</si>
  <si>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</si>
  <si>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</si>
  <si>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</si>
  <si>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</si>
  <si>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</si>
  <si>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</si>
  <si>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</si>
  <si>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</si>
  <si>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</si>
  <si>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</si>
  <si>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</si>
  <si>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</si>
  <si>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</si>
  <si>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</si>
  <si>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</si>
  <si>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</si>
  <si>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</si>
  <si>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</si>
  <si>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</si>
  <si>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</si>
  <si>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</si>
  <si>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</si>
  <si>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</si>
  <si>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</si>
  <si>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</si>
  <si>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</si>
  <si>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</si>
  <si>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</si>
  <si>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</si>
  <si>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</si>
  <si>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</si>
  <si>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</si>
  <si>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</si>
  <si>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</si>
  <si>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</si>
  <si>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</si>
  <si>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</si>
  <si>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</si>
  <si>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</si>
  <si>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</si>
  <si>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</si>
  <si>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</si>
  <si>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</si>
  <si>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</si>
  <si>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</si>
  <si>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</si>
  <si>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</si>
  <si>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</si>
  <si>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</si>
  <si>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</si>
  <si>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</si>
  <si>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</si>
  <si>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</si>
  <si>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</si>
  <si>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</si>
  <si>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</si>
  <si>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</si>
  <si>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</si>
  <si>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</si>
  <si>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</si>
  <si>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</si>
  <si>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</si>
  <si>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</si>
  <si>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</si>
  <si>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</si>
  <si>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</si>
  <si>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</si>
  <si>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</si>
  <si>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</si>
  <si>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</si>
  <si>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</si>
  <si>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</si>
  <si>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</si>
  <si>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</si>
  <si>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</si>
  <si>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</si>
  <si>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</si>
  <si>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</si>
  <si>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</si>
  <si>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</si>
  <si>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</si>
  <si>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</si>
  <si>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</si>
  <si>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</si>
  <si>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</si>
  <si>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</si>
  <si>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</si>
  <si>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</si>
  <si>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</si>
  <si>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</si>
  <si>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</si>
  <si>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</si>
  <si>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</si>
  <si>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</si>
  <si>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</si>
  <si>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</si>
  <si>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</si>
  <si>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</si>
  <si>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</si>
  <si>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</si>
  <si>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</si>
  <si>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</si>
  <si>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</si>
  <si>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</si>
  <si>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</si>
  <si>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</si>
  <si>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</si>
  <si>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</si>
  <si>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</si>
  <si>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</si>
  <si>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</si>
  <si>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</si>
  <si>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</si>
  <si>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</si>
  <si>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</si>
  <si>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</si>
  <si>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</si>
  <si>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</si>
  <si>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</si>
  <si>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</si>
  <si>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</si>
  <si>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</si>
  <si>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</si>
  <si>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</si>
  <si>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</si>
  <si>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</si>
  <si>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</si>
  <si>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</si>
  <si>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</si>
  <si>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</si>
  <si>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</si>
  <si>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</si>
  <si>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</si>
  <si>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</si>
  <si>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</si>
  <si>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</si>
  <si>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</si>
  <si>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</si>
  <si>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</si>
  <si>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</si>
  <si>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</si>
  <si>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</si>
  <si>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</si>
  <si>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</si>
  <si>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</si>
  <si>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</si>
  <si>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</si>
  <si>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</si>
  <si>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</si>
  <si>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</si>
  <si>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</si>
  <si>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</si>
  <si>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</si>
  <si>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</si>
  <si>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</si>
  <si>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</si>
  <si>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</si>
  <si>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</si>
  <si>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</si>
  <si>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</si>
  <si>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</si>
  <si>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</si>
  <si>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</si>
  <si>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</si>
  <si>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</si>
  <si>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</si>
  <si>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</si>
  <si>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</si>
  <si>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</si>
  <si>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</si>
  <si>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</si>
  <si>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</si>
  <si>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</si>
  <si>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</si>
  <si>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</si>
  <si>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</si>
  <si>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</si>
  <si>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</si>
  <si>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</si>
  <si>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</si>
  <si>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</si>
  <si>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</si>
  <si>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</si>
  <si>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</si>
  <si>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</si>
  <si>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</si>
  <si>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</si>
  <si>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</si>
  <si>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</si>
  <si>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</si>
  <si>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</si>
  <si>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</si>
  <si>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</si>
  <si>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</si>
  <si>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</si>
  <si>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</si>
  <si>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</si>
  <si>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</si>
  <si>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</si>
  <si>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</si>
  <si>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</si>
  <si>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</si>
  <si>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</si>
  <si>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</si>
  <si>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</si>
  <si>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</si>
  <si>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</si>
  <si>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</si>
  <si>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</si>
  <si>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</si>
  <si>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</si>
  <si>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</si>
  <si>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</si>
  <si>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</si>
  <si>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</si>
  <si>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</si>
  <si>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</si>
  <si>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</si>
  <si>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</si>
  <si>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</si>
  <si>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</si>
  <si>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</si>
  <si>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</si>
  <si>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</si>
  <si>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</si>
  <si>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</si>
  <si>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</si>
  <si>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</si>
  <si>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</si>
  <si>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</si>
  <si>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</si>
  <si>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</si>
  <si>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</si>
  <si>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</si>
  <si>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</si>
  <si>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</si>
  <si>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</si>
  <si>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</si>
  <si>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</si>
  <si>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</si>
  <si>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</si>
  <si>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</si>
  <si>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</si>
  <si>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</si>
  <si>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</si>
  <si>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</si>
  <si>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</si>
  <si>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</si>
  <si>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</si>
  <si>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</si>
  <si>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</si>
  <si>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</si>
  <si>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</si>
  <si>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</si>
  <si>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</si>
  <si>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</si>
  <si>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</si>
  <si>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</si>
  <si>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</si>
  <si>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</si>
  <si>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</si>
  <si>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</si>
  <si>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</si>
  <si>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</si>
  <si>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</si>
  <si>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</si>
  <si>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</si>
  <si>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</si>
  <si>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</si>
  <si>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</si>
  <si>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</si>
  <si>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</si>
  <si>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</si>
  <si>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</si>
  <si>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</si>
  <si>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</si>
  <si>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</si>
  <si>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</si>
  <si>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</si>
  <si>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</si>
  <si>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</si>
  <si>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</si>
  <si>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</si>
  <si>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</si>
  <si>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</si>
  <si>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</si>
  <si>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</si>
  <si>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</si>
  <si>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</si>
  <si>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</si>
  <si>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</si>
  <si>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</si>
  <si>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</si>
  <si>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</si>
  <si>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</si>
  <si>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</si>
  <si>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</si>
  <si>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</si>
  <si>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</si>
  <si>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</si>
  <si>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</si>
  <si>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</si>
  <si>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</si>
  <si>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</si>
  <si>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</si>
  <si>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</si>
  <si>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</si>
  <si>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</si>
  <si>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</si>
  <si>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</si>
  <si>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</si>
  <si>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</si>
  <si>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</si>
  <si>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</si>
  <si>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</si>
  <si>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</si>
  <si>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</si>
  <si>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</si>
  <si>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</si>
  <si>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</si>
  <si>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</si>
  <si>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</si>
  <si>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</si>
  <si>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</si>
  <si>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</si>
  <si>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</si>
  <si>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</si>
  <si>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</si>
  <si>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</si>
  <si>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</si>
  <si>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</si>
  <si>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</si>
  <si>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</si>
  <si>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</si>
  <si>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</si>
  <si>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</si>
  <si>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</si>
  <si>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</si>
  <si>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</si>
  <si>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</si>
  <si>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</si>
  <si>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</si>
  <si>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</si>
  <si>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</si>
  <si>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</si>
  <si>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</si>
  <si>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</si>
  <si>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</si>
  <si>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</si>
  <si>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</si>
  <si>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</si>
  <si>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</si>
  <si>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</si>
  <si>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</si>
  <si>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</si>
  <si>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</si>
  <si>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</si>
  <si>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</si>
  <si>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</si>
  <si>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</si>
  <si>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</si>
  <si>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</si>
  <si>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</si>
  <si>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</si>
  <si>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</si>
  <si>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</si>
  <si>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</si>
  <si>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</si>
  <si>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</si>
  <si>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</si>
  <si>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</si>
  <si>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</si>
  <si>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</si>
  <si>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</si>
  <si>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</si>
  <si>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</si>
  <si>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</si>
  <si>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</si>
  <si>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</si>
  <si>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</si>
  <si>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</si>
  <si>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</si>
  <si>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</si>
  <si>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</si>
  <si>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</si>
  <si>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</si>
  <si>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</si>
  <si>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</si>
  <si>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</si>
  <si>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</si>
  <si>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</si>
  <si>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</si>
  <si>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</si>
  <si>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</si>
  <si>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</si>
  <si>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</si>
  <si>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</si>
  <si>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</si>
  <si>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</si>
  <si>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</si>
  <si>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</si>
  <si>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</si>
  <si>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</si>
  <si>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</si>
  <si>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</si>
  <si>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</si>
  <si>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</si>
  <si>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</si>
  <si>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</si>
  <si>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</si>
  <si>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</si>
  <si>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</si>
  <si>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</si>
  <si>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</si>
  <si>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</si>
  <si>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</si>
  <si>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</si>
  <si>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</si>
  <si>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</si>
  <si>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</si>
  <si>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</si>
  <si>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</si>
  <si>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</si>
  <si>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</si>
  <si>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</si>
  <si>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</si>
  <si>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</si>
  <si>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</si>
  <si>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</si>
  <si>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</si>
  <si>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</si>
  <si>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</si>
  <si>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</si>
  <si>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</si>
  <si>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</si>
  <si>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</si>
  <si>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</si>
  <si>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</si>
  <si>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</si>
  <si>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</si>
  <si>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</si>
  <si>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</si>
  <si>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</si>
  <si>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</si>
  <si>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</si>
  <si>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</si>
  <si>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</si>
  <si>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</si>
  <si>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</si>
  <si>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</si>
  <si>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</si>
  <si>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</si>
  <si>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</si>
  <si>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</si>
  <si>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</si>
  <si>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</si>
  <si>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</si>
  <si>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</si>
  <si>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</si>
  <si>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</si>
  <si>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</si>
  <si>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</si>
  <si>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</si>
  <si>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</si>
  <si>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</si>
  <si>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</si>
  <si>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</si>
  <si>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</si>
  <si>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</si>
  <si>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</si>
  <si>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</si>
  <si>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</si>
  <si>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</si>
  <si>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</si>
  <si>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</si>
  <si>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</si>
  <si>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</si>
  <si>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</si>
  <si>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</si>
  <si>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</si>
  <si>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</si>
  <si>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</si>
  <si>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</si>
  <si>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</si>
  <si>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</si>
  <si>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</si>
  <si>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</si>
  <si>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</si>
  <si>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</si>
  <si>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</si>
  <si>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</si>
  <si>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</si>
  <si>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</si>
  <si>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</si>
  <si>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</si>
  <si>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</si>
  <si>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</si>
  <si>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</si>
  <si>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</si>
  <si>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</si>
  <si>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</si>
  <si>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</si>
  <si>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</si>
  <si>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</si>
  <si>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</si>
  <si>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</si>
  <si>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</si>
  <si>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</si>
  <si>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</si>
  <si>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</si>
  <si>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</si>
  <si>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</si>
  <si>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</si>
  <si>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</si>
  <si>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</si>
  <si>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</si>
  <si>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</si>
  <si>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</si>
  <si>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</si>
  <si>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</si>
  <si>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</si>
  <si>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</si>
  <si>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</si>
  <si>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</si>
  <si>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</si>
  <si>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</si>
  <si>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</si>
  <si>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</si>
  <si>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</si>
  <si>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</si>
  <si>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</si>
  <si>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</si>
  <si>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</si>
  <si>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</si>
  <si>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</si>
  <si>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</si>
  <si>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</si>
  <si>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</si>
  <si>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</si>
  <si>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</si>
  <si>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</si>
  <si>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</si>
  <si>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</si>
  <si>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</si>
  <si>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</si>
  <si>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</si>
  <si>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</si>
  <si>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</si>
  <si>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</si>
  <si>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</si>
  <si>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</si>
  <si>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</si>
  <si>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</si>
  <si>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</si>
  <si>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</si>
  <si>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</si>
  <si>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</si>
  <si>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</si>
  <si>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</si>
  <si>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</si>
  <si>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</si>
  <si>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</si>
  <si>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</si>
  <si>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</si>
  <si>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</si>
  <si>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</si>
  <si>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</si>
  <si>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</si>
  <si>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</si>
  <si>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</si>
  <si>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</si>
  <si>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</si>
  <si>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</si>
  <si>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</si>
  <si>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</si>
  <si>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</si>
  <si>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</si>
  <si>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</si>
  <si>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</si>
  <si>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</si>
  <si>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</si>
  <si>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</si>
  <si>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</si>
  <si>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</si>
  <si>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</si>
  <si>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</si>
  <si>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</si>
  <si>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</si>
  <si>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</si>
  <si>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</si>
  <si>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</si>
  <si>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</si>
  <si>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</si>
  <si>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</si>
  <si>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</si>
  <si>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</si>
  <si>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</si>
  <si>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</si>
  <si>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</si>
  <si>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</si>
  <si>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</si>
  <si>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</si>
  <si>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</si>
  <si>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</si>
  <si>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</si>
  <si>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</si>
  <si>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</si>
  <si>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</si>
  <si>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</si>
  <si>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</si>
  <si>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</si>
  <si>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</si>
  <si>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</si>
  <si>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</si>
  <si>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</si>
  <si>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</si>
  <si>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</si>
  <si>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</si>
  <si>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</si>
  <si>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</si>
  <si>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</si>
  <si>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</si>
  <si>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</si>
  <si>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</si>
  <si>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</si>
  <si>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</si>
  <si>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</si>
  <si>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</si>
  <si>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</si>
  <si>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</si>
  <si>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</si>
  <si>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</si>
  <si>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</si>
  <si>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</si>
  <si>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</si>
  <si>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</si>
  <si>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</si>
  <si>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</si>
  <si>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</si>
  <si>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</si>
  <si>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</si>
  <si>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</si>
  <si>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</si>
  <si>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</si>
  <si>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</si>
  <si>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</si>
  <si>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</si>
  <si>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</si>
  <si>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</si>
  <si>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</si>
  <si>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</si>
  <si>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</si>
  <si>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</si>
  <si>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</si>
  <si>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</si>
  <si>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</si>
  <si>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</si>
  <si>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</si>
  <si>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</si>
  <si>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</si>
  <si>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</si>
  <si>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</si>
  <si>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</si>
  <si>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</si>
  <si>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</si>
  <si>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</si>
  <si>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</si>
  <si>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</si>
  <si>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</si>
  <si>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</si>
  <si>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</si>
  <si>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</si>
  <si>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</si>
  <si>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</si>
  <si>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</si>
  <si>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</si>
  <si>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</si>
  <si>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</si>
  <si>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</si>
  <si>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</si>
  <si>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</si>
  <si>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</si>
  <si>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</si>
  <si>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</si>
  <si>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</si>
  <si>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</si>
  <si>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</si>
  <si>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</si>
  <si>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</si>
  <si>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</si>
  <si>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</si>
  <si>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</si>
  <si>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</si>
  <si>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</si>
  <si>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</si>
  <si>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</si>
  <si>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</si>
  <si>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</si>
  <si>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</si>
  <si>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</si>
  <si>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</si>
  <si>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</si>
  <si>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</si>
  <si>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</si>
  <si>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</si>
  <si>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</si>
  <si>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</si>
  <si>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</si>
  <si>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</si>
  <si>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</si>
  <si>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</si>
  <si>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</si>
  <si>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</si>
  <si>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</si>
  <si>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</si>
  <si>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</si>
  <si>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</si>
  <si>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</si>
  <si>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</si>
  <si>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</si>
  <si>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</si>
  <si>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</si>
  <si>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</si>
  <si>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</si>
  <si>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</si>
  <si>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</si>
  <si>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</si>
  <si>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</si>
  <si>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</si>
  <si>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</si>
  <si>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</si>
  <si>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</si>
  <si>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</si>
  <si>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</si>
  <si>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</si>
  <si>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</si>
  <si>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</si>
  <si>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</si>
  <si>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</si>
  <si>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</si>
  <si>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</si>
  <si>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</si>
  <si>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</si>
  <si>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</si>
  <si>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</si>
  <si>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</si>
  <si>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</si>
  <si>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</si>
  <si>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</si>
  <si>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</si>
  <si>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</si>
  <si>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</si>
  <si>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</si>
  <si>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</si>
  <si>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</si>
  <si>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</si>
  <si>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</si>
  <si>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</si>
  <si>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</si>
  <si>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</si>
  <si>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</si>
  <si>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</si>
  <si>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</si>
  <si>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</si>
  <si>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</si>
  <si>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</si>
  <si>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</si>
  <si>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</si>
  <si>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</si>
  <si>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</si>
  <si>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</si>
  <si>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</si>
  <si>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</si>
  <si>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</si>
  <si>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</si>
  <si>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</si>
  <si>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</si>
  <si>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</si>
  <si>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</si>
  <si>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</si>
  <si>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</si>
  <si>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</si>
  <si>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</si>
  <si>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</si>
  <si>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</si>
  <si>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</si>
  <si>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</si>
  <si>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</si>
  <si>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</si>
  <si>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</si>
  <si>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</si>
  <si>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</si>
  <si>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</si>
  <si>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</si>
  <si>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</si>
  <si>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</si>
  <si>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</si>
  <si>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</si>
  <si>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</si>
  <si>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</si>
  <si>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</si>
  <si>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</si>
  <si>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</si>
  <si>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</si>
  <si>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</si>
  <si>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</si>
  <si>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</si>
  <si>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</si>
  <si>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</si>
  <si>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</si>
  <si>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</si>
  <si>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</si>
  <si>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</si>
  <si>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</si>
  <si>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</si>
  <si>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</si>
  <si>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</si>
  <si>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</si>
  <si>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</si>
  <si>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</si>
  <si>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</si>
  <si>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</si>
  <si>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</si>
  <si>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</si>
  <si>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</si>
  <si>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</si>
  <si>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</si>
  <si>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</si>
  <si>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</si>
  <si>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</si>
  <si>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</si>
  <si>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</si>
  <si>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</si>
  <si>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</si>
  <si>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</si>
  <si>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</si>
  <si>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</si>
  <si>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</si>
  <si>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</si>
  <si>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</si>
  <si>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</si>
  <si>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</si>
  <si>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</si>
  <si>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</si>
  <si>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</si>
  <si>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</si>
  <si>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</si>
  <si>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</si>
  <si>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</si>
  <si>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</si>
  <si>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</si>
  <si>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</si>
  <si>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</si>
  <si>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</si>
  <si>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</si>
  <si>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</si>
  <si>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</si>
  <si>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</si>
  <si>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</si>
  <si>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</si>
  <si>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</si>
  <si>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</si>
  <si>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</si>
  <si>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</si>
  <si>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</si>
  <si>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</si>
  <si>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</si>
  <si>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</si>
  <si>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</si>
  <si>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</si>
  <si>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</si>
  <si>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</si>
  <si>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</si>
  <si>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</si>
  <si>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</si>
  <si>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</si>
  <si>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</si>
  <si>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</si>
  <si>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</si>
  <si>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</si>
  <si>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</si>
  <si>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</si>
  <si>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</si>
  <si>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</si>
  <si>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</si>
  <si>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</si>
  <si>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</si>
  <si>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</si>
  <si>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</si>
  <si>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</si>
  <si>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</si>
  <si>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</si>
  <si>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</si>
  <si>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</si>
  <si>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</si>
  <si>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</si>
  <si>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</si>
  <si>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</si>
  <si>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</si>
  <si>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</si>
  <si>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</si>
  <si>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</si>
  <si>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</si>
  <si>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</si>
  <si>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</si>
  <si>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</si>
  <si>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</si>
  <si>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</si>
  <si>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</si>
  <si>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</si>
  <si>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</si>
  <si>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</si>
  <si>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</si>
  <si>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</si>
  <si>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</si>
  <si>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</si>
  <si>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</si>
  <si>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</si>
  <si>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</si>
  <si>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</si>
  <si>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</si>
  <si>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</si>
  <si>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</si>
  <si>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</si>
  <si>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</si>
  <si>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</si>
  <si>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</si>
  <si>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</si>
  <si>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</si>
  <si>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</si>
  <si>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</si>
  <si>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</si>
  <si>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</si>
  <si>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</si>
  <si>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</si>
  <si>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</si>
  <si>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</si>
  <si>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</si>
  <si>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</si>
  <si>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</si>
  <si>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</si>
  <si>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</si>
  <si>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</si>
  <si>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</si>
  <si>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</si>
  <si>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</si>
  <si>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</si>
  <si>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</si>
  <si>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</si>
  <si>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</si>
  <si>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</si>
  <si>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</si>
  <si>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</si>
  <si>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</si>
  <si>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</si>
  <si>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</si>
  <si>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</si>
  <si>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</si>
  <si>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</si>
  <si>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</si>
  <si>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</si>
  <si>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</si>
  <si>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</si>
  <si>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</si>
  <si>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</si>
  <si>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</si>
  <si>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</si>
  <si>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</si>
  <si>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</si>
  <si>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</si>
  <si>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</si>
  <si>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</si>
  <si>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</si>
  <si>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</si>
  <si>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</si>
  <si>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</si>
  <si>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</si>
  <si>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</si>
  <si>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</si>
  <si>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</si>
  <si>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</si>
  <si>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</si>
  <si>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</si>
  <si>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</si>
  <si>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</si>
  <si>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</si>
  <si>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</si>
  <si>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</si>
  <si>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</si>
  <si>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</si>
  <si>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</si>
  <si>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</si>
  <si>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</si>
  <si>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</si>
  <si>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</si>
  <si>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</si>
  <si>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</si>
  <si>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</si>
  <si>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</si>
  <si>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</si>
  <si>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</si>
  <si>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</si>
  <si>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</si>
  <si>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</si>
  <si>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</si>
  <si>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</si>
  <si>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</si>
  <si>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</si>
  <si>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</si>
  <si>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</si>
  <si>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</si>
  <si>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</si>
  <si>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</si>
  <si>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</si>
  <si>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</si>
  <si>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</si>
  <si>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</si>
  <si>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</si>
  <si>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</si>
  <si>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</si>
  <si>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</si>
  <si>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</si>
  <si>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</si>
  <si>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</si>
  <si>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</si>
  <si>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</si>
  <si>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</si>
  <si>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</si>
  <si>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</si>
  <si>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</si>
  <si>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</si>
  <si>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</si>
  <si>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</si>
  <si>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</si>
  <si>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</si>
  <si>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</si>
  <si>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</si>
  <si>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</si>
  <si>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</si>
  <si>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</si>
  <si>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</si>
  <si>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</si>
  <si>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</si>
  <si>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</si>
  <si>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</si>
  <si>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</si>
  <si>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</si>
  <si>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</si>
  <si>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</si>
  <si>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</si>
  <si>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</si>
  <si>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</si>
  <si>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</si>
  <si>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</si>
  <si>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</si>
  <si>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</si>
  <si>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</si>
  <si>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</si>
  <si>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</si>
  <si>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</si>
  <si>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</si>
  <si>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</si>
  <si>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</si>
  <si>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</si>
  <si>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</si>
  <si>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</si>
  <si>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</si>
  <si>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</si>
  <si>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</si>
  <si>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</si>
  <si>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</si>
  <si>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</si>
  <si>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</si>
  <si>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</si>
  <si>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</si>
  <si>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</si>
  <si>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</si>
  <si>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</si>
  <si>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</si>
  <si>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</si>
  <si>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</si>
  <si>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</si>
  <si>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</si>
  <si>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</si>
  <si>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</si>
  <si>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</si>
  <si>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</si>
  <si>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</si>
  <si>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</si>
  <si>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</si>
  <si>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</si>
  <si>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</si>
  <si>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</si>
  <si>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</si>
  <si>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</si>
  <si>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</si>
  <si>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</si>
  <si>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</si>
  <si>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</si>
  <si>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</si>
  <si>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</si>
  <si>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</si>
  <si>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</si>
  <si>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</si>
  <si>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</si>
  <si>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</si>
  <si>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</si>
  <si>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</si>
  <si>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</si>
  <si>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</si>
  <si>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</si>
  <si>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</si>
  <si>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</si>
  <si>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</si>
  <si>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</si>
  <si>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</si>
  <si>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</si>
  <si>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</si>
  <si>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</si>
  <si>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</si>
  <si>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</si>
  <si>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</si>
  <si>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</si>
  <si>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</si>
  <si>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</si>
  <si>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</si>
  <si>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</si>
  <si>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</si>
  <si>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</si>
  <si>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</si>
  <si>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</si>
  <si>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</si>
  <si>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</si>
  <si>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</si>
  <si>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</si>
  <si>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</si>
  <si>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</si>
  <si>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</si>
  <si>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</si>
  <si>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</si>
  <si>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</si>
  <si>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</si>
  <si>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</si>
  <si>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</si>
  <si>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</si>
  <si>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</si>
  <si>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</si>
  <si>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</si>
  <si>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</si>
  <si>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</si>
  <si>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</si>
  <si>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</si>
  <si>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</si>
  <si>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</si>
  <si>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</si>
  <si>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</si>
  <si>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</si>
  <si>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</si>
  <si>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</si>
  <si>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</si>
  <si>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</si>
  <si>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</si>
  <si>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</si>
  <si>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</si>
  <si>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</si>
  <si>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</si>
  <si>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</si>
  <si>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</si>
  <si>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</si>
  <si>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</si>
  <si>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</si>
  <si>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</si>
  <si>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</si>
  <si>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</si>
  <si>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</si>
  <si>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</si>
  <si>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</si>
  <si>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</si>
  <si>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</si>
  <si>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</si>
  <si>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</si>
  <si>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</si>
  <si>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</si>
  <si>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</si>
  <si>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</si>
  <si>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</si>
  <si>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</si>
  <si>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</si>
  <si>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</si>
  <si>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</si>
  <si>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</si>
  <si>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</si>
  <si>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</si>
  <si>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</si>
  <si>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</si>
  <si>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</si>
  <si>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</si>
  <si>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</si>
  <si>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</si>
  <si>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</si>
  <si>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</si>
  <si>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</si>
  <si>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</si>
  <si>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</si>
  <si>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</si>
  <si>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</si>
  <si>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</si>
  <si>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</si>
  <si>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</si>
  <si>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</si>
  <si>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</si>
  <si>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</si>
  <si>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</si>
  <si>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</si>
  <si>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</si>
  <si>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</si>
  <si>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</si>
  <si>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</si>
  <si>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</si>
  <si>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</si>
  <si>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</si>
  <si>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</si>
  <si>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</si>
  <si>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</si>
  <si>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</si>
  <si>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</si>
  <si>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</si>
  <si>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</si>
  <si>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</si>
  <si>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</si>
  <si>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</si>
  <si>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</si>
  <si>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</si>
  <si>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</si>
  <si>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</si>
  <si>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</si>
  <si>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</si>
  <si>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</si>
  <si>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</si>
  <si>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</si>
  <si>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</si>
  <si>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</si>
  <si>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</si>
  <si>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</si>
  <si>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</si>
  <si>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</si>
  <si>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</si>
  <si>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</si>
  <si>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</si>
  <si>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</si>
  <si>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</si>
  <si>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</si>
  <si>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</si>
  <si>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</si>
  <si>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</si>
  <si>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</si>
  <si>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</si>
  <si>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</si>
  <si>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</si>
  <si>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</si>
  <si>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</si>
  <si>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</si>
  <si>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</si>
  <si>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</si>
  <si>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</si>
  <si>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</si>
  <si>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</si>
  <si>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</si>
  <si>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</si>
  <si>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</si>
  <si>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</si>
  <si>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</si>
  <si>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</si>
  <si>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</si>
  <si>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</si>
  <si>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</si>
  <si>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</si>
  <si>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</si>
  <si>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</si>
  <si>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</si>
  <si>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</si>
  <si>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</si>
  <si>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</si>
  <si>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</si>
  <si>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</si>
  <si>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</si>
  <si>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</si>
  <si>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</si>
  <si>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</si>
  <si>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</si>
  <si>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</si>
  <si>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</si>
  <si>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</si>
  <si>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</si>
  <si>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</si>
  <si>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</si>
  <si>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</si>
  <si>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</si>
  <si>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</si>
  <si>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</si>
  <si>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</si>
  <si>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</si>
  <si>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</si>
  <si>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</si>
  <si>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</si>
  <si>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</si>
  <si>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</si>
  <si>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</si>
  <si>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</si>
  <si>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</si>
  <si>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</si>
  <si>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</si>
  <si>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</si>
  <si>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</si>
  <si>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</si>
  <si>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</si>
  <si>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</si>
  <si>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</si>
  <si>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</si>
  <si>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</si>
  <si>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</si>
  <si>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</si>
  <si>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</si>
  <si>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</si>
  <si>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</si>
  <si>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</si>
  <si>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</si>
  <si>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</si>
  <si>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</si>
  <si>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</si>
  <si>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</si>
  <si>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</si>
  <si>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</si>
  <si>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</si>
  <si>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</si>
  <si>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</si>
  <si>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</si>
  <si>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</si>
  <si>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</si>
  <si>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</si>
  <si>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</si>
  <si>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</si>
  <si>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</si>
  <si>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</si>
  <si>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</si>
  <si>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</si>
  <si>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</si>
  <si>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</si>
  <si>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</si>
  <si>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</si>
  <si>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</si>
  <si>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</si>
  <si>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</si>
  <si>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</si>
  <si>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</si>
  <si>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</si>
  <si>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</si>
  <si>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</si>
  <si>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</si>
  <si>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</si>
  <si>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</si>
  <si>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</si>
  <si>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</si>
  <si>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</si>
  <si>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</si>
  <si>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</si>
  <si>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</si>
  <si>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</si>
  <si>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</si>
  <si>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</si>
  <si>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</si>
  <si>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</si>
  <si>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</si>
  <si>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</si>
  <si>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</si>
  <si>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</si>
  <si>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</si>
  <si>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</si>
  <si>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</si>
  <si>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</si>
  <si>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</si>
  <si>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</si>
  <si>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</si>
  <si>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</si>
  <si>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</si>
  <si>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</si>
  <si>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</si>
  <si>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</si>
  <si>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</si>
  <si>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</si>
  <si>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</si>
  <si>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</si>
  <si>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</si>
  <si>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</si>
  <si>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</si>
  <si>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</si>
  <si>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</si>
  <si>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</si>
  <si>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</si>
  <si>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</si>
  <si>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</si>
  <si>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</si>
  <si>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</si>
  <si>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</si>
  <si>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</si>
  <si>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</si>
  <si>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</si>
  <si>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</si>
  <si>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</si>
  <si>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</si>
  <si>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</si>
  <si>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</si>
  <si>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</si>
  <si>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</si>
  <si>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</si>
  <si>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</si>
  <si>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</si>
  <si>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</si>
  <si>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</si>
  <si>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</si>
  <si>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</si>
  <si>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</si>
  <si>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</si>
  <si>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</si>
  <si>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</si>
  <si>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</si>
  <si>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</si>
  <si>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</si>
  <si>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</si>
  <si>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</si>
  <si>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</si>
  <si>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</si>
  <si>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</si>
  <si>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</si>
  <si>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</si>
  <si>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</si>
  <si>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</si>
  <si>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</si>
  <si>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</si>
  <si>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</si>
  <si>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</si>
  <si>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</si>
  <si>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</si>
  <si>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</si>
  <si>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</si>
  <si>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</si>
  <si>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</si>
  <si>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</si>
  <si>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</si>
  <si>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</si>
  <si>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</si>
  <si>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</si>
  <si>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</si>
  <si>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</si>
  <si>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</si>
  <si>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</si>
  <si>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</si>
  <si>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</si>
  <si>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</si>
  <si>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</si>
  <si>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</si>
  <si>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</si>
  <si>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</si>
  <si>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</si>
  <si>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</si>
  <si>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</si>
  <si>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</si>
  <si>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</si>
  <si>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</si>
  <si>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</si>
  <si>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</si>
  <si>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</si>
  <si>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</si>
  <si>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</si>
  <si>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</si>
  <si>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</si>
  <si>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</si>
  <si>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</si>
  <si>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</si>
  <si>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</si>
  <si>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</si>
  <si>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</si>
  <si>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</si>
  <si>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</si>
  <si>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</si>
  <si>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</si>
  <si>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</si>
  <si>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</si>
  <si>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</si>
  <si>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</si>
  <si>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</si>
  <si>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</si>
  <si>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</si>
  <si>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</si>
  <si>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</si>
  <si>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</si>
  <si>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</si>
  <si>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</si>
  <si>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</si>
  <si>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</si>
  <si>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</si>
  <si>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</si>
  <si>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</si>
  <si>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</si>
  <si>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</si>
  <si>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</si>
  <si>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</si>
  <si>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</si>
  <si>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</si>
  <si>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</si>
  <si>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</si>
  <si>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</si>
  <si>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</si>
  <si>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</si>
  <si>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</si>
  <si>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</si>
  <si>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</si>
  <si>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</si>
  <si>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</si>
  <si>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</si>
  <si>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</si>
  <si>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</si>
  <si>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</si>
  <si>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</si>
  <si>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</si>
  <si>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</si>
  <si>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</si>
  <si>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</si>
  <si>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</si>
  <si>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</si>
  <si>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</si>
  <si>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</si>
  <si>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</si>
  <si>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</si>
  <si>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</si>
  <si>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</si>
  <si>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</si>
  <si>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</si>
  <si>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</si>
  <si>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</si>
  <si>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</si>
  <si>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</si>
  <si>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</si>
  <si>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</si>
  <si>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</si>
  <si>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</si>
  <si>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</si>
  <si>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</si>
  <si>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</si>
  <si>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</si>
  <si>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</si>
  <si>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</si>
  <si>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</si>
  <si>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</si>
  <si>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</si>
  <si>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</si>
  <si>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</si>
  <si>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</si>
  <si>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</si>
  <si>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</si>
  <si>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</si>
  <si>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</si>
  <si>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</si>
  <si>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</si>
  <si>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</si>
  <si>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</si>
  <si>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</si>
  <si>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</si>
  <si>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</si>
  <si>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</si>
  <si>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</si>
  <si>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</si>
  <si>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</si>
  <si>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</si>
  <si>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</si>
  <si>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</si>
  <si>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</si>
  <si>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</si>
  <si>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</si>
  <si>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</si>
  <si>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</si>
  <si>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</si>
  <si>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</si>
  <si>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</si>
  <si>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</si>
  <si>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</si>
  <si>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</si>
  <si>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</si>
  <si>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</si>
  <si>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</si>
  <si>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</si>
  <si>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</si>
  <si>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</si>
  <si>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</si>
  <si>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</si>
  <si>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</si>
  <si>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</si>
  <si>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</si>
  <si>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</si>
  <si>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</si>
  <si>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</si>
  <si>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</si>
  <si>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</si>
  <si>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</si>
  <si>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</si>
  <si>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</si>
  <si>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</si>
  <si>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</si>
  <si>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</si>
  <si>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</si>
  <si>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</si>
  <si>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</si>
  <si>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</si>
  <si>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</si>
  <si>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</si>
  <si>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</si>
  <si>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</si>
  <si>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</si>
  <si>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</si>
  <si>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</si>
  <si>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</si>
  <si>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</si>
  <si>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</si>
  <si>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</si>
  <si>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</si>
  <si>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</si>
  <si>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</si>
  <si>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</si>
  <si>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</si>
  <si>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</si>
  <si>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</si>
  <si>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</si>
  <si>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</si>
  <si>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</si>
  <si>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</si>
  <si>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</si>
  <si>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</si>
  <si>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</si>
  <si>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</si>
  <si>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</si>
  <si>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</si>
  <si>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</si>
  <si>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</si>
  <si>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</si>
  <si>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</si>
  <si>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</si>
  <si>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</si>
  <si>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</si>
  <si>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</si>
  <si>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</si>
  <si>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</si>
  <si>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</si>
  <si>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</si>
  <si>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</si>
  <si>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</si>
  <si>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</si>
  <si>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</si>
  <si>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</si>
  <si>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</si>
  <si>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</si>
  <si>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</si>
  <si>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</si>
  <si>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</si>
  <si>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</si>
  <si>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</si>
  <si>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</si>
  <si>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</si>
  <si>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</si>
  <si>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</si>
  <si>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</si>
  <si>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</si>
  <si>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</si>
  <si>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</si>
  <si>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</si>
  <si>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</si>
  <si>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</si>
  <si>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</si>
  <si>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</si>
  <si>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</si>
  <si>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</si>
  <si>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</si>
  <si>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</si>
  <si>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</si>
  <si>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</si>
  <si>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</si>
  <si>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</si>
  <si>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</si>
  <si>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</si>
  <si>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</si>
  <si>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</si>
  <si>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</si>
  <si>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</si>
  <si>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</si>
  <si>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</si>
  <si>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</si>
  <si>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</si>
  <si>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</si>
  <si>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</si>
  <si>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</si>
  <si>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</si>
  <si>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</si>
  <si>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</si>
  <si>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</si>
  <si>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</si>
  <si>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</si>
  <si>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</si>
  <si>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</si>
  <si>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</si>
  <si>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</si>
  <si>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</si>
  <si>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</si>
  <si>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</si>
  <si>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</si>
  <si>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</si>
  <si>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</si>
  <si>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</si>
  <si>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</si>
  <si>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</si>
  <si>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</si>
  <si>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</si>
  <si>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</si>
  <si>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</si>
  <si>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</si>
  <si>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</si>
  <si>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</si>
  <si>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</si>
  <si>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</si>
  <si>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</si>
  <si>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</si>
  <si>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</si>
  <si>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</si>
  <si>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</si>
  <si>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</si>
  <si>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</si>
  <si>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</si>
  <si>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</si>
  <si>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</si>
  <si>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</si>
  <si>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</si>
  <si>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</si>
  <si>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</si>
  <si>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</si>
  <si>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</si>
  <si>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</si>
  <si>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</si>
  <si>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</si>
  <si>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</si>
  <si>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</si>
  <si>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</si>
  <si>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</si>
  <si>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</si>
  <si>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</si>
  <si>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</si>
  <si>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</si>
  <si>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</si>
  <si>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</si>
  <si>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</si>
  <si>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</si>
  <si>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</si>
  <si>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</si>
  <si>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</si>
  <si>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</si>
  <si>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</si>
  <si>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</si>
  <si>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</si>
  <si>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</si>
  <si>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</si>
  <si>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</si>
  <si>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</si>
  <si>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</si>
  <si>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</si>
  <si>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</si>
  <si>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</si>
  <si>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</si>
  <si>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</si>
  <si>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</si>
  <si>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</si>
  <si>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</si>
  <si>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</si>
  <si>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</si>
  <si>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</si>
  <si>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</si>
  <si>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</si>
  <si>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</si>
  <si>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</si>
  <si>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</si>
  <si>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</si>
  <si>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</si>
  <si>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</si>
  <si>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</si>
  <si>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</si>
  <si>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</si>
  <si>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</si>
  <si>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</si>
  <si>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</si>
  <si>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</si>
  <si>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</si>
  <si>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</si>
  <si>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</si>
  <si>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</si>
  <si>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</si>
  <si>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</si>
  <si>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</si>
  <si>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</si>
  <si>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</si>
  <si>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</si>
  <si>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</si>
  <si>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</si>
  <si>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</si>
  <si>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</si>
  <si>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</si>
  <si>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</si>
  <si>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</si>
  <si>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</si>
  <si>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</si>
  <si>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</si>
  <si>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</si>
  <si>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</si>
  <si>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</si>
  <si>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</si>
  <si>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</si>
  <si>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</si>
  <si>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</si>
  <si>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</si>
  <si>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</si>
  <si>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</si>
  <si>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</si>
  <si>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</si>
  <si>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</si>
  <si>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</si>
  <si>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</si>
  <si>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</si>
  <si>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</si>
  <si>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</si>
  <si>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</si>
  <si>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</si>
  <si>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</si>
  <si>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</si>
  <si>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</si>
  <si>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</si>
  <si>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</si>
  <si>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</si>
  <si>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</si>
  <si>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</si>
  <si>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</si>
  <si>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</si>
  <si>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</si>
  <si>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</si>
  <si>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</si>
  <si>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</si>
  <si>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</si>
  <si>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</si>
  <si>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</si>
  <si>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</si>
  <si>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</si>
  <si>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</si>
  <si>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</si>
  <si>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</si>
  <si>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</si>
  <si>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</si>
  <si>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</si>
  <si>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</si>
  <si>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</si>
  <si>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</si>
  <si>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</si>
  <si>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</si>
  <si>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</si>
  <si>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</si>
  <si>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</si>
  <si>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</si>
  <si>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</si>
  <si>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</si>
  <si>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</si>
  <si>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</si>
  <si>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</si>
  <si>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</si>
  <si>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</si>
  <si>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</si>
  <si>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</si>
  <si>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</si>
  <si>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</si>
  <si>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</si>
  <si>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</si>
  <si>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</si>
  <si>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</si>
  <si>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</si>
  <si>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</si>
  <si>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</si>
  <si>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</si>
  <si>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</si>
  <si>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</si>
  <si>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</si>
  <si>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</si>
  <si>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</si>
  <si>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</si>
  <si>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</si>
  <si>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</si>
  <si>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</si>
  <si>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</si>
  <si>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</si>
  <si>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</si>
  <si>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</si>
  <si>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</si>
  <si>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</si>
  <si>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</si>
  <si>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</si>
  <si>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</si>
  <si>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</si>
  <si>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</si>
  <si>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</si>
  <si>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</si>
  <si>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</si>
  <si>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</si>
  <si>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</si>
  <si>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</si>
  <si>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</si>
  <si>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</si>
  <si>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</si>
  <si>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</si>
  <si>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</si>
  <si>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</si>
  <si>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</si>
  <si>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</si>
  <si>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</si>
  <si>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</si>
  <si>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</si>
  <si>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</si>
  <si>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</si>
  <si>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</si>
  <si>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</si>
  <si>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</si>
  <si>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</si>
  <si>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</si>
  <si>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</si>
  <si>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</si>
  <si>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</si>
  <si>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</si>
  <si>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</si>
  <si>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</si>
  <si>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</si>
  <si>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</si>
  <si>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</si>
  <si>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</si>
  <si>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</si>
  <si>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</si>
  <si>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</si>
  <si>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</si>
  <si>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</si>
  <si>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</si>
  <si>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</si>
  <si>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</si>
  <si>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</si>
  <si>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</si>
  <si>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</si>
  <si>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</si>
  <si>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</si>
  <si>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</si>
  <si>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</si>
  <si>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</si>
  <si>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</si>
  <si>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</si>
  <si>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</si>
  <si>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</si>
  <si>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</si>
  <si>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</si>
  <si>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</si>
  <si>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</si>
  <si>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</si>
  <si>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</si>
  <si>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</si>
  <si>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</si>
  <si>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</si>
  <si>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</si>
  <si>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</si>
  <si>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</si>
  <si>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</si>
  <si>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</si>
  <si>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</si>
  <si>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</si>
  <si>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</si>
  <si>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</si>
  <si>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</si>
  <si>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</si>
  <si>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</si>
  <si>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</si>
  <si>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</si>
  <si>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</si>
  <si>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</si>
  <si>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</si>
  <si>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</si>
  <si>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</si>
  <si>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</si>
  <si>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</si>
  <si>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</si>
  <si>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</si>
  <si>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</si>
  <si>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</si>
  <si>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</si>
  <si>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</si>
  <si>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</si>
  <si>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</si>
  <si>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</si>
  <si>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</si>
  <si>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</si>
  <si>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</si>
  <si>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</si>
  <si>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</si>
  <si>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</si>
  <si>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</si>
  <si>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</si>
  <si>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</si>
  <si>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</si>
  <si>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</si>
  <si>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</si>
  <si>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</si>
  <si>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</si>
  <si>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</si>
  <si>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</si>
  <si>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</si>
  <si>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</si>
  <si>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</si>
  <si>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</si>
  <si>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</si>
  <si>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</si>
  <si>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</si>
  <si>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</si>
  <si>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</si>
  <si>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</si>
  <si>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</si>
  <si>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</si>
  <si>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</si>
  <si>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</si>
  <si>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</si>
  <si>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</si>
  <si>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</si>
  <si>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</si>
  <si>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</si>
  <si>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</si>
  <si>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</si>
  <si>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</si>
  <si>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</si>
  <si>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</si>
  <si>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</si>
  <si>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</si>
  <si>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</si>
  <si>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</si>
  <si>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</si>
  <si>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</si>
  <si>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</si>
  <si>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</si>
  <si>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</si>
  <si>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</si>
  <si>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</si>
  <si>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</si>
  <si>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</si>
  <si>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</si>
  <si>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</si>
  <si>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</si>
  <si>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</si>
  <si>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</si>
  <si>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</si>
  <si>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</si>
  <si>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</si>
  <si>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</si>
  <si>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</si>
  <si>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</si>
  <si>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</si>
  <si>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</si>
  <si>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</si>
  <si>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</si>
  <si>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</si>
  <si>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</si>
  <si>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</si>
  <si>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</si>
  <si>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</si>
  <si>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</si>
  <si>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</si>
  <si>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</si>
  <si>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</si>
  <si>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</si>
  <si>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</si>
  <si>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</si>
  <si>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</si>
  <si>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</si>
  <si>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</si>
  <si>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</si>
  <si>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</si>
  <si>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</si>
  <si>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</si>
  <si>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</si>
  <si>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</si>
  <si>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</si>
  <si>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</si>
  <si>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</si>
  <si>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</si>
  <si>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</si>
  <si>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</si>
  <si>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</si>
  <si>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</si>
  <si>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</si>
  <si>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</si>
  <si>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</si>
  <si>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</si>
  <si>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</si>
  <si>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</si>
  <si>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</si>
  <si>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</si>
  <si>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</si>
  <si>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</si>
  <si>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</si>
  <si>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</si>
  <si>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</si>
  <si>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</si>
  <si>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</si>
  <si>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</si>
  <si>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</si>
  <si>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</si>
  <si>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</si>
  <si>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</si>
  <si>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</si>
  <si>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</si>
  <si>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</si>
  <si>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</si>
  <si>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</si>
  <si>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</si>
  <si>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</si>
  <si>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</si>
  <si>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</si>
  <si>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</si>
  <si>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</si>
  <si>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</si>
  <si>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</si>
  <si>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</si>
  <si>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</si>
  <si>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</si>
  <si>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</si>
  <si>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</si>
  <si>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</si>
  <si>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</si>
  <si>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</si>
  <si>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</si>
  <si>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</si>
  <si>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</si>
  <si>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</si>
  <si>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</si>
  <si>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</si>
  <si>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</si>
  <si>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</si>
  <si>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</si>
  <si>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</si>
  <si>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</si>
  <si>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</si>
  <si>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</si>
  <si>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</si>
  <si>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</si>
  <si>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</si>
  <si>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</si>
  <si>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</si>
  <si>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</si>
  <si>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</si>
  <si>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</si>
  <si>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</si>
  <si>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</si>
  <si>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</si>
  <si>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</si>
  <si>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</si>
  <si>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</si>
  <si>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</si>
  <si>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</si>
  <si>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</si>
  <si>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</si>
  <si>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</si>
  <si>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</si>
  <si>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</si>
  <si>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</si>
  <si>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</si>
  <si>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</si>
  <si>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</si>
  <si>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</si>
  <si>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</si>
  <si>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</si>
  <si>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</si>
  <si>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</si>
  <si>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</si>
  <si>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</si>
  <si>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</si>
  <si>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</si>
  <si>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</si>
  <si>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</si>
  <si>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</si>
  <si>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</si>
  <si>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</si>
  <si>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</si>
  <si>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</si>
  <si>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</si>
  <si>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</si>
  <si>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</si>
  <si>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</si>
  <si>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</si>
  <si>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</si>
  <si>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</si>
  <si>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</si>
  <si>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</si>
  <si>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</si>
  <si>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</si>
  <si>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</si>
  <si>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</si>
  <si>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</si>
  <si>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</si>
  <si>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</si>
  <si>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</si>
  <si>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</si>
  <si>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</si>
  <si>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</si>
  <si>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</si>
  <si>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</si>
  <si>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</si>
  <si>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</si>
  <si>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</si>
  <si>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</si>
  <si>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</si>
  <si>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</si>
  <si>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</si>
  <si>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</si>
  <si>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</si>
  <si>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</si>
  <si>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</si>
  <si>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</si>
  <si>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</si>
  <si>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</si>
  <si>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</si>
  <si>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</si>
  <si>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</si>
  <si>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</si>
  <si>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</si>
  <si>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</si>
  <si>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</si>
  <si>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</si>
  <si>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</si>
  <si>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</si>
  <si>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</si>
  <si>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</si>
  <si>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</si>
  <si>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</si>
  <si>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</si>
  <si>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</si>
  <si>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</si>
  <si>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</si>
  <si>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</si>
  <si>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</si>
  <si>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</si>
  <si>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</si>
  <si>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</si>
  <si>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</si>
  <si>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</si>
  <si>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</si>
  <si>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</si>
  <si>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</si>
  <si>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</si>
  <si>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</si>
  <si>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</si>
  <si>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</si>
  <si>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</si>
  <si>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</si>
  <si>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</si>
  <si>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</si>
  <si>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</si>
  <si>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</si>
  <si>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</si>
  <si>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</si>
  <si>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</si>
  <si>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</si>
  <si>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</si>
  <si>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</si>
  <si>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</si>
  <si>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</si>
  <si>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</si>
  <si>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</si>
  <si>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</si>
  <si>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</si>
  <si>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</si>
  <si>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</si>
  <si>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</si>
  <si>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</si>
  <si>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</si>
  <si>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</si>
  <si>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</si>
  <si>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</si>
  <si>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</si>
  <si>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</si>
  <si>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</si>
  <si>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</si>
  <si>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</si>
  <si>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</si>
  <si>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</si>
  <si>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</si>
  <si>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</si>
  <si>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</si>
  <si>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</si>
  <si>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</si>
  <si>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</si>
  <si>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</si>
  <si>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</si>
  <si>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</si>
  <si>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</si>
  <si>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</si>
  <si>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</si>
  <si>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</si>
  <si>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</si>
  <si>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</si>
  <si>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</si>
  <si>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</si>
  <si>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</si>
  <si>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</si>
  <si>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</si>
  <si>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</si>
  <si>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</si>
  <si>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</si>
  <si>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</si>
  <si>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</si>
  <si>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</si>
  <si>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</si>
  <si>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</si>
  <si>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</si>
  <si>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</si>
  <si>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</si>
  <si>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</si>
  <si>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</si>
  <si>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</si>
  <si>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</si>
  <si>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</si>
  <si>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</si>
  <si>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</si>
  <si>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</si>
  <si>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</si>
  <si>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</si>
  <si>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</si>
  <si>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</si>
  <si>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</si>
  <si>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</si>
  <si>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</si>
  <si>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</si>
  <si>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</si>
  <si>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</si>
  <si>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</si>
  <si>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</si>
  <si>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</si>
  <si>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</si>
  <si>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</si>
  <si>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</si>
  <si>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</si>
  <si>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</si>
  <si>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</si>
  <si>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</si>
  <si>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</si>
  <si>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</si>
  <si>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</si>
  <si>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</si>
  <si>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</si>
  <si>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</si>
  <si>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</si>
  <si>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</si>
  <si>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</si>
  <si>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</si>
  <si>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</si>
  <si>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</si>
  <si>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</si>
  <si>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</si>
  <si>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</si>
  <si>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</si>
  <si>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</si>
  <si>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</si>
  <si>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</si>
  <si>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</si>
  <si>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</si>
  <si>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</si>
  <si>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</si>
  <si>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</si>
  <si>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</si>
  <si>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</si>
  <si>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</si>
  <si>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</si>
  <si>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</si>
  <si>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</si>
  <si>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</si>
  <si>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</si>
  <si>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</si>
  <si>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</si>
  <si>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</si>
  <si>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</si>
  <si>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</si>
  <si>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</si>
  <si>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</si>
  <si>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</si>
  <si>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</si>
  <si>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</si>
  <si>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</si>
  <si>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</si>
  <si>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</si>
  <si>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</si>
  <si>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</si>
  <si>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</si>
  <si>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</si>
  <si>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</si>
  <si>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</si>
  <si>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</si>
  <si>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</si>
  <si>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</si>
  <si>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</si>
  <si>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</si>
  <si>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</si>
  <si>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</si>
  <si>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</si>
  <si>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</si>
  <si>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</si>
  <si>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</si>
  <si>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</si>
  <si>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</si>
  <si>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</si>
  <si>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</si>
  <si>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</si>
  <si>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</si>
  <si>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</si>
  <si>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</si>
  <si>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</si>
  <si>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</si>
  <si>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</si>
  <si>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</si>
  <si>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</si>
  <si>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</si>
  <si>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</si>
  <si>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</si>
  <si>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</si>
  <si>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</si>
  <si>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</si>
  <si>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</si>
  <si>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</si>
  <si>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</si>
  <si>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</si>
  <si>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</si>
  <si>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</si>
  <si>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</si>
  <si>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</si>
  <si>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</si>
  <si>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</si>
  <si>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</si>
  <si>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</si>
  <si>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</si>
  <si>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</si>
  <si>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</si>
  <si>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</si>
  <si>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</si>
  <si>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</si>
  <si>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</si>
  <si>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</si>
  <si>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</si>
  <si>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</si>
  <si>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</si>
  <si>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</si>
  <si>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</si>
  <si>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</si>
  <si>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</si>
  <si>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</si>
  <si>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</si>
  <si>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</si>
  <si>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</si>
  <si>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</si>
  <si>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</si>
  <si>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</si>
  <si>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</si>
  <si>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</si>
  <si>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</si>
  <si>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</si>
  <si>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</si>
  <si>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</si>
  <si>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</si>
  <si>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</si>
  <si>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</si>
  <si>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</si>
  <si>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</si>
  <si>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</si>
  <si>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</si>
  <si>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</si>
  <si>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</si>
  <si>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</si>
  <si>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</si>
  <si>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</si>
  <si>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</si>
  <si>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</si>
  <si>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</si>
  <si>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</si>
  <si>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</si>
  <si>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</si>
  <si>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</si>
  <si>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</si>
  <si>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</si>
  <si>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</si>
  <si>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</si>
  <si>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</si>
  <si>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</si>
  <si>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</si>
  <si>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</si>
  <si>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</si>
  <si>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</si>
  <si>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</si>
  <si>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</si>
  <si>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</si>
  <si>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</si>
  <si>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</si>
  <si>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</si>
  <si>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</si>
  <si>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</si>
  <si>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</si>
  <si>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</si>
  <si>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</si>
  <si>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</si>
  <si>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</si>
  <si>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</si>
  <si>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</si>
  <si>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</si>
  <si>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</si>
  <si>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</si>
  <si>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</si>
  <si>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</si>
  <si>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</si>
  <si>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</si>
  <si>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</si>
  <si>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</si>
  <si>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</si>
  <si>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</si>
  <si>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</si>
  <si>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</si>
  <si>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</si>
  <si>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</si>
  <si>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</si>
  <si>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</si>
  <si>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</si>
  <si>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</si>
  <si>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</si>
  <si>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</si>
  <si>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</si>
  <si>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</si>
  <si>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</si>
  <si>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</si>
  <si>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</si>
  <si>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</si>
  <si>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</si>
  <si>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</si>
  <si>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</si>
  <si>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</si>
  <si>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</si>
  <si>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</si>
  <si>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</si>
  <si>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</si>
  <si>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</si>
  <si>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</si>
  <si>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</si>
  <si>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</si>
  <si>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</si>
  <si>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</si>
  <si>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</si>
  <si>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</si>
  <si>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</si>
  <si>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</si>
  <si>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</si>
  <si>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</si>
  <si>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</si>
  <si>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</si>
  <si>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</si>
  <si>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</si>
  <si>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</si>
  <si>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</si>
  <si>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</si>
  <si>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</si>
  <si>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</si>
  <si>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</si>
  <si>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</si>
  <si>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</si>
  <si>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</si>
  <si>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</si>
  <si>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</si>
  <si>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</si>
  <si>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</si>
  <si>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</si>
  <si>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</si>
  <si>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</si>
  <si>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</si>
  <si>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</si>
  <si>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</si>
  <si>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</si>
  <si>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</si>
  <si>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</si>
  <si>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</si>
  <si>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</si>
  <si>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</si>
  <si>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</si>
  <si>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</si>
  <si>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</si>
  <si>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</si>
  <si>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</si>
  <si>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</si>
  <si>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</si>
  <si>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</si>
  <si>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</si>
  <si>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</si>
  <si>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</si>
  <si>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</si>
  <si>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</si>
  <si>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</si>
  <si>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</si>
  <si>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</si>
  <si>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</si>
  <si>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</si>
  <si>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</si>
  <si>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</si>
  <si>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</si>
  <si>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</si>
  <si>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</si>
  <si>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</si>
  <si>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</si>
  <si>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</si>
  <si>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</si>
  <si>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</si>
  <si>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</si>
  <si>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</si>
  <si>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</si>
  <si>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</si>
  <si>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</si>
  <si>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</si>
  <si>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</si>
  <si>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</si>
  <si>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</si>
  <si>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</si>
  <si>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</si>
  <si>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</si>
  <si>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</si>
  <si>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</si>
  <si>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</si>
  <si>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</si>
  <si>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</si>
  <si>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</si>
  <si>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</si>
  <si>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</si>
  <si>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</si>
  <si>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</si>
  <si>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</si>
  <si>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</si>
  <si>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</si>
  <si>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</si>
  <si>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</si>
  <si>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</si>
  <si>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</si>
  <si>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</si>
  <si>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</si>
  <si>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</si>
  <si>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</si>
  <si>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</si>
  <si>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</si>
  <si>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</si>
  <si>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</si>
  <si>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</si>
  <si>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</si>
  <si>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</si>
  <si>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</si>
  <si>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</si>
  <si>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</si>
  <si>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</si>
  <si>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</si>
  <si>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</si>
  <si>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</si>
  <si>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</si>
  <si>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</si>
  <si>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</si>
  <si>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</si>
  <si>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</si>
  <si>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</si>
  <si>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</si>
  <si>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</si>
  <si>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</si>
  <si>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</si>
  <si>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</si>
  <si>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</si>
  <si>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</si>
  <si>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</si>
  <si>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</si>
  <si>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</si>
  <si>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</si>
  <si>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</si>
  <si>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</si>
  <si>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</si>
  <si>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</si>
  <si>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</si>
  <si>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</si>
  <si>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</si>
  <si>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</si>
  <si>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</si>
  <si>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</si>
  <si>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</si>
  <si>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</si>
  <si>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</si>
  <si>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</si>
  <si>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</si>
  <si>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</si>
  <si>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</si>
  <si>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</si>
  <si>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</si>
  <si>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</si>
  <si>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</si>
  <si>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</si>
  <si>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</si>
  <si>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</si>
  <si>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</si>
  <si>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</si>
  <si>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</si>
  <si>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</si>
  <si>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</si>
  <si>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</si>
  <si>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</si>
  <si>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</si>
  <si>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</si>
  <si>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</si>
  <si>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</si>
  <si>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</si>
  <si>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</si>
  <si>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</si>
  <si>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</si>
  <si>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</si>
  <si>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</si>
  <si>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</si>
  <si>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</si>
  <si>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</si>
  <si>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</si>
  <si>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</si>
  <si>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</si>
  <si>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</si>
  <si>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</si>
  <si>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</si>
  <si>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</si>
  <si>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</si>
  <si>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</si>
  <si>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</si>
  <si>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</si>
  <si>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</si>
  <si>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</si>
  <si>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</si>
  <si>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</si>
  <si>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</si>
  <si>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</si>
  <si>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</si>
  <si>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</si>
  <si>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</si>
  <si>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</si>
  <si>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</si>
  <si>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</si>
  <si>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</si>
  <si>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</si>
  <si>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</si>
  <si>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</si>
  <si>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</si>
  <si>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</si>
  <si>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</si>
  <si>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</si>
  <si>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</si>
  <si>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</si>
  <si>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</si>
  <si>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</si>
  <si>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</si>
  <si>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</si>
  <si>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</si>
  <si>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</si>
  <si>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</si>
  <si>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</si>
  <si>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</si>
  <si>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</si>
  <si>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</si>
  <si>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</si>
  <si>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</si>
  <si>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</si>
  <si>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</si>
  <si>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</si>
  <si>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</si>
  <si>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</si>
  <si>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</si>
  <si>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</si>
  <si>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</si>
  <si>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</si>
  <si>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</si>
  <si>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</si>
  <si>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</si>
  <si>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</si>
  <si>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</si>
  <si>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</si>
  <si>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</si>
  <si>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</si>
  <si>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</si>
  <si>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</si>
  <si>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</si>
  <si>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</si>
  <si>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</si>
  <si>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</si>
  <si>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</si>
  <si>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</si>
  <si>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</si>
  <si>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</si>
  <si>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</si>
  <si>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</si>
  <si>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</si>
  <si>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</si>
  <si>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</si>
  <si>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</si>
  <si>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</si>
  <si>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</si>
  <si>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</si>
  <si>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</si>
  <si>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</si>
  <si>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</si>
  <si>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</si>
  <si>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</si>
  <si>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</si>
  <si>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</si>
  <si>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</si>
  <si>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</si>
  <si>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</si>
  <si>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</si>
  <si>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</si>
  <si>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</si>
  <si>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</si>
  <si>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</si>
  <si>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</si>
  <si>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</si>
  <si>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</si>
  <si>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</si>
  <si>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</si>
  <si>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</si>
  <si>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</si>
  <si>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</si>
  <si>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</si>
  <si>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</si>
  <si>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</si>
  <si>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</si>
  <si>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</si>
  <si>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</si>
  <si>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</si>
  <si>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</si>
  <si>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</si>
  <si>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</si>
  <si>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</si>
  <si>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</si>
  <si>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</si>
  <si>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</si>
  <si>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</si>
  <si>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</si>
  <si>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</si>
  <si>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</si>
  <si>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</si>
  <si>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</si>
  <si>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</si>
  <si>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</si>
  <si>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</si>
  <si>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</si>
  <si>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</si>
  <si>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</si>
  <si>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</si>
  <si>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</si>
  <si>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</si>
  <si>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</si>
  <si>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</si>
  <si>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</si>
  <si>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</si>
  <si>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</si>
  <si>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</si>
  <si>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</si>
  <si>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</si>
  <si>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</si>
  <si>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</si>
  <si>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</si>
  <si>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</si>
  <si>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</si>
  <si>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</si>
  <si>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</si>
  <si>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</si>
  <si>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</si>
  <si>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</si>
  <si>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</si>
  <si>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</si>
  <si>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</si>
  <si>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</si>
  <si>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</si>
  <si>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</si>
  <si>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</si>
  <si>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</si>
  <si>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</si>
  <si>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</si>
  <si>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</si>
  <si>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</si>
  <si>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</si>
  <si>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</si>
  <si>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</si>
  <si>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</si>
  <si>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</si>
  <si>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</si>
  <si>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</si>
  <si>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</si>
  <si>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</si>
  <si>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</si>
  <si>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</si>
  <si>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</si>
  <si>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</si>
  <si>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</si>
  <si>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</si>
  <si>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</si>
  <si>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</si>
  <si>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</si>
  <si>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</si>
  <si>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</si>
  <si>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</si>
  <si>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</si>
  <si>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</si>
  <si>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</si>
  <si>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</si>
  <si>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</si>
  <si>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</si>
  <si>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</si>
  <si>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</si>
  <si>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</si>
  <si>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</si>
  <si>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</si>
  <si>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</si>
  <si>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</si>
  <si>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</si>
  <si>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</si>
  <si>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</si>
  <si>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</si>
  <si>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</si>
  <si>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</si>
  <si>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</si>
  <si>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</si>
  <si>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</si>
  <si>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</si>
  <si>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</si>
  <si>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</si>
  <si>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</si>
  <si>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</si>
  <si>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</si>
  <si>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</si>
  <si>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</si>
  <si>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</si>
  <si>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</si>
  <si>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</si>
  <si>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</si>
  <si>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</si>
  <si>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</si>
  <si>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</si>
  <si>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</si>
  <si>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</si>
  <si>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</si>
  <si>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</si>
  <si>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</si>
  <si>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</si>
  <si>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</si>
  <si>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</si>
  <si>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</si>
  <si>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</si>
  <si>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</si>
  <si>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</si>
  <si>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</si>
  <si>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</si>
  <si>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</si>
  <si>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</si>
  <si>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</si>
  <si>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</si>
  <si>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</si>
  <si>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</si>
  <si>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</si>
  <si>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</si>
  <si>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</si>
  <si>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</si>
  <si>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</si>
  <si>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</si>
  <si>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</si>
  <si>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</si>
  <si>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</si>
  <si>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</si>
  <si>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</si>
  <si>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</si>
  <si>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</si>
  <si>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</si>
  <si>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</si>
  <si>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</si>
  <si>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</si>
  <si>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</si>
  <si>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</si>
  <si>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</si>
  <si>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</si>
  <si>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</si>
  <si>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</si>
  <si>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</si>
  <si>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</si>
  <si>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</si>
  <si>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</si>
  <si>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</si>
  <si>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</si>
  <si>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</si>
  <si>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</si>
  <si>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</si>
  <si>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</si>
  <si>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</si>
  <si>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</si>
  <si>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</si>
  <si>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</si>
  <si>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</si>
  <si>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</si>
  <si>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</si>
  <si>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</si>
  <si>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</si>
  <si>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</si>
  <si>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</si>
  <si>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</si>
  <si>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</si>
  <si>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</si>
  <si>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</si>
  <si>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</si>
  <si>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</si>
  <si>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</si>
  <si>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</si>
  <si>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</si>
  <si>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</si>
  <si>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</si>
  <si>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</si>
  <si>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</si>
  <si>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</si>
  <si>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</si>
  <si>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</si>
  <si>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</si>
  <si>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</si>
  <si>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</si>
  <si>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</si>
  <si>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</si>
  <si>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</si>
  <si>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</si>
  <si>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</si>
  <si>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</si>
  <si>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</si>
  <si>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</si>
  <si>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</si>
  <si>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</si>
  <si>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</si>
  <si>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</si>
  <si>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</si>
  <si>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</si>
  <si>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</si>
  <si>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</si>
  <si>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</si>
  <si>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</si>
  <si>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</si>
  <si>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</si>
  <si>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</si>
  <si>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</si>
  <si>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</si>
  <si>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</si>
  <si>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</si>
  <si>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</si>
  <si>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</si>
  <si>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</si>
  <si>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</si>
  <si>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</si>
  <si>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</si>
  <si>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</si>
  <si>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</si>
  <si>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</si>
  <si>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</si>
  <si>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</si>
  <si>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</si>
  <si>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</si>
  <si>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</si>
  <si>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</si>
  <si>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</si>
  <si>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</si>
  <si>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</si>
  <si>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</si>
  <si>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</si>
  <si>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</si>
  <si>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</si>
  <si>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</si>
  <si>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</si>
  <si>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</si>
  <si>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</si>
  <si>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</si>
  <si>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</si>
  <si>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</si>
  <si>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</si>
  <si>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</si>
  <si>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</si>
  <si>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</si>
  <si>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</si>
  <si>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</si>
  <si>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</si>
  <si>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</si>
  <si>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</si>
  <si>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</si>
  <si>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</si>
  <si>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</si>
  <si>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</si>
  <si>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</si>
  <si>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</si>
  <si>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</si>
  <si>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</si>
  <si>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</si>
  <si>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</si>
  <si>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</si>
  <si>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</si>
  <si>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</si>
  <si>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</si>
  <si>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</si>
  <si>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</si>
  <si>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</si>
  <si>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</si>
  <si>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</si>
  <si>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</si>
  <si>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</si>
  <si>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</si>
  <si>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</si>
  <si>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</si>
  <si>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</si>
  <si>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</si>
  <si>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</si>
  <si>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</si>
  <si>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</si>
  <si>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</si>
  <si>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</si>
  <si>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</si>
  <si>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</si>
  <si>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</si>
  <si>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</si>
  <si>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</si>
  <si>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</si>
  <si>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</si>
  <si>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</si>
  <si>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</si>
  <si>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</si>
  <si>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</si>
  <si>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</si>
  <si>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</si>
  <si>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</si>
  <si>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</si>
  <si>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</si>
  <si>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</si>
  <si>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</si>
  <si>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</si>
  <si>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</si>
  <si>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</si>
  <si>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</si>
  <si>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</si>
  <si>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</si>
  <si>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</si>
  <si>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</si>
  <si>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</si>
  <si>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</si>
  <si>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</si>
  <si>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</si>
  <si>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</si>
  <si>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</si>
  <si>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</si>
  <si>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</si>
  <si>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</si>
  <si>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</si>
  <si>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</si>
  <si>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</si>
  <si>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</si>
  <si>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</si>
  <si>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</si>
  <si>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</si>
  <si>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</si>
  <si>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</si>
  <si>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</si>
  <si>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</si>
  <si>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</si>
  <si>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</si>
  <si>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</si>
  <si>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</si>
  <si>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</si>
  <si>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</si>
  <si>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</si>
  <si>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</si>
  <si>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</si>
  <si>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</si>
  <si>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</si>
  <si>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</si>
  <si>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</si>
  <si>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</si>
  <si>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</si>
  <si>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</si>
  <si>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</si>
  <si>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</si>
  <si>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</si>
  <si>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</si>
  <si>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</si>
  <si>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</si>
  <si>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</si>
  <si>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</si>
  <si>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</si>
  <si>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</si>
  <si>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</si>
  <si>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</si>
  <si>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</si>
  <si>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</si>
  <si>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</si>
  <si>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</si>
  <si>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</si>
  <si>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</si>
  <si>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</si>
  <si>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</si>
  <si>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</si>
  <si>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</si>
  <si>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</si>
  <si>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</si>
  <si>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</si>
  <si>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</si>
  <si>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</si>
  <si>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</si>
  <si>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</si>
  <si>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</si>
  <si>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</si>
  <si>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</si>
  <si>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</si>
  <si>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</si>
  <si>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</si>
  <si>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</si>
  <si>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</si>
  <si>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</si>
  <si>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</si>
  <si>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</si>
  <si>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</si>
  <si>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</si>
  <si>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</si>
  <si>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</si>
  <si>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</si>
  <si>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</si>
  <si>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</si>
  <si>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</si>
  <si>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</si>
  <si>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</si>
  <si>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</si>
  <si>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</si>
  <si>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</si>
  <si>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</si>
  <si>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</si>
  <si>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</si>
  <si>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</si>
  <si>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</si>
  <si>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</si>
  <si>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</si>
  <si>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</si>
  <si>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</si>
  <si>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</si>
  <si>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</si>
  <si>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</si>
  <si>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</si>
  <si>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</si>
  <si>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</si>
  <si>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</si>
  <si>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</si>
  <si>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</si>
  <si>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</si>
  <si>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</si>
  <si>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</si>
  <si>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</si>
  <si>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</si>
  <si>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</si>
  <si>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</si>
  <si>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</si>
  <si>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</si>
  <si>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</si>
  <si>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</si>
  <si>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</si>
  <si>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</si>
  <si>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</si>
  <si>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</si>
  <si>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</si>
  <si>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</si>
  <si>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</si>
  <si>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</si>
  <si>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</si>
  <si>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</si>
  <si>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</si>
  <si>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</si>
  <si>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</si>
  <si>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</si>
  <si>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</si>
  <si>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</si>
  <si>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</si>
  <si>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</si>
  <si>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</si>
  <si>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</si>
  <si>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</si>
  <si>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</si>
  <si>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</si>
  <si>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</si>
  <si>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</si>
  <si>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</si>
  <si>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</si>
  <si>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</si>
  <si>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</si>
  <si>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</si>
  <si>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</si>
  <si>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</si>
  <si>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</si>
  <si>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</si>
  <si>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</si>
  <si>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</si>
  <si>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</si>
  <si>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</si>
  <si>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</si>
  <si>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</si>
  <si>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</si>
  <si>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</si>
  <si>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</si>
  <si>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</si>
  <si>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</si>
  <si>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</si>
  <si>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</si>
  <si>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</si>
  <si>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</si>
  <si>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</si>
  <si>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</si>
  <si>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</si>
  <si>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</si>
  <si>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</si>
  <si>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</si>
  <si>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</si>
  <si>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</si>
  <si>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</si>
  <si>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</si>
  <si>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</si>
  <si>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</si>
  <si>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</si>
  <si>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</si>
  <si>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</si>
  <si>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</si>
  <si>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</si>
  <si>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</si>
  <si>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</si>
  <si>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</si>
  <si>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</si>
  <si>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</si>
  <si>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</si>
  <si>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</si>
  <si>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</si>
  <si>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</si>
  <si>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</si>
  <si>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</si>
  <si>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</si>
  <si>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</si>
  <si>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</si>
  <si>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</si>
  <si>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</si>
  <si>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</si>
  <si>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</si>
  <si>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</si>
  <si>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</si>
  <si>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</si>
  <si>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</si>
  <si>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</si>
  <si>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</si>
  <si>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</si>
  <si>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</si>
  <si>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</si>
  <si>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</si>
  <si>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</si>
  <si>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</si>
  <si>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</si>
  <si>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</si>
  <si>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</si>
  <si>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</si>
  <si>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</si>
  <si>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</si>
  <si>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</si>
  <si>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</si>
  <si>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</si>
  <si>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</si>
  <si>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</si>
  <si>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</si>
  <si>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</si>
  <si>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</si>
  <si>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</si>
  <si>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</si>
  <si>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</si>
  <si>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</si>
  <si>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</si>
  <si>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</si>
  <si>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</si>
  <si>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</si>
  <si>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</si>
  <si>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</si>
  <si>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</si>
  <si>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</si>
  <si>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</si>
  <si>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</si>
  <si>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</si>
  <si>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</si>
  <si>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</si>
  <si>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</si>
  <si>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</si>
  <si>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</si>
  <si>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</si>
  <si>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</si>
  <si>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</si>
  <si>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</si>
  <si>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</si>
  <si>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</si>
  <si>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</si>
  <si>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</si>
  <si>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</si>
  <si>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</si>
  <si>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</si>
  <si>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</si>
  <si>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</si>
  <si>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</si>
  <si>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</si>
  <si>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</si>
  <si>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</si>
  <si>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</si>
  <si>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</si>
  <si>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</si>
  <si>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</si>
  <si>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</si>
  <si>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</si>
  <si>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</si>
  <si>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</si>
  <si>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</si>
  <si>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</si>
  <si>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</si>
  <si>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</si>
  <si>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</si>
  <si>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</si>
  <si>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</si>
  <si>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</si>
  <si>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</si>
  <si>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</si>
  <si>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</si>
  <si>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</si>
  <si>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</si>
  <si>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</si>
  <si>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</si>
  <si>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</si>
  <si>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</si>
  <si>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</si>
  <si>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</si>
  <si>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</si>
  <si>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</si>
  <si>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</si>
  <si>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</si>
  <si>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</si>
  <si>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</si>
  <si>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</si>
  <si>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</si>
  <si>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</si>
  <si>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</si>
  <si>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</si>
  <si>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</si>
  <si>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</si>
  <si>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</si>
  <si>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</si>
  <si>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</si>
  <si>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</si>
  <si>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</si>
  <si>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</si>
  <si>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</si>
  <si>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</si>
  <si>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</si>
  <si>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</si>
  <si>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</si>
  <si>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</si>
  <si>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</si>
  <si>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</si>
  <si>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</si>
  <si>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</si>
  <si>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</si>
  <si>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</si>
  <si>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</si>
  <si>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</si>
  <si>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</si>
  <si>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</si>
  <si>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</si>
  <si>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</si>
  <si>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</si>
  <si>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</si>
  <si>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</si>
  <si>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</si>
  <si>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</si>
  <si>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</si>
  <si>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</si>
  <si>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</si>
  <si>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</si>
  <si>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</si>
  <si>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</si>
  <si>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</si>
  <si>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</si>
  <si>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</si>
  <si>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</si>
  <si>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</si>
  <si>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</si>
  <si>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</si>
  <si>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</si>
  <si>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</si>
  <si>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</si>
  <si>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</si>
  <si>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</si>
  <si>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</si>
  <si>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</si>
  <si>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</si>
  <si>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</si>
  <si>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</si>
  <si>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</si>
  <si>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</si>
  <si>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</si>
  <si>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</si>
  <si>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</si>
  <si>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</si>
  <si>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</si>
  <si>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</si>
  <si>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</si>
  <si>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</si>
  <si>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</si>
  <si>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</si>
  <si>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</si>
  <si>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</si>
  <si>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</si>
  <si>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</si>
  <si>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</si>
  <si>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</si>
  <si>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</si>
  <si>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</si>
  <si>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</si>
  <si>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</si>
  <si>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</si>
  <si>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</si>
  <si>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</si>
  <si>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</si>
  <si>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</si>
  <si>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</si>
  <si>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</si>
  <si>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</si>
  <si>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</si>
  <si>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</si>
  <si>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</si>
  <si>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</si>
  <si>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</si>
  <si>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</si>
  <si>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</si>
  <si>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</si>
  <si>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</si>
  <si>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</si>
  <si>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</si>
  <si>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</si>
  <si>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</si>
  <si>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</si>
  <si>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</si>
  <si>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</si>
  <si>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</si>
  <si>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</si>
  <si>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</si>
  <si>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</si>
  <si>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</si>
  <si>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</si>
  <si>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</si>
  <si>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</si>
  <si>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</si>
  <si>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</si>
  <si>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</si>
  <si>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</si>
  <si>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</si>
  <si>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</si>
  <si>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</si>
  <si>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</si>
  <si>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</si>
  <si>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</si>
  <si>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</si>
  <si>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</si>
  <si>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</si>
  <si>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</si>
  <si>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</si>
  <si>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</si>
  <si>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</si>
  <si>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</si>
  <si>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</si>
  <si>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</si>
  <si>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</si>
  <si>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</si>
  <si>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</si>
  <si>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</si>
  <si>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</si>
  <si>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</si>
  <si>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</si>
  <si>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</si>
  <si>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</si>
  <si>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</si>
  <si>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</si>
  <si>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</si>
  <si>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</si>
  <si>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</si>
  <si>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</si>
  <si>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</si>
  <si>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</si>
  <si>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</si>
  <si>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</si>
  <si>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</si>
  <si>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</si>
  <si>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</si>
  <si>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</si>
  <si>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</si>
  <si>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</si>
  <si>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</si>
  <si>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</si>
  <si>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</si>
  <si>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</si>
  <si>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</si>
  <si>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</si>
  <si>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</si>
  <si>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</si>
  <si>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</si>
  <si>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</si>
  <si>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</si>
  <si>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</si>
  <si>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</si>
  <si>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</si>
  <si>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</si>
  <si>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</si>
  <si>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</si>
  <si>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</si>
  <si>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</si>
  <si>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</si>
  <si>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</si>
  <si>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</si>
  <si>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</si>
  <si>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</si>
  <si>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</si>
  <si>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</si>
  <si>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</si>
  <si>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</si>
  <si>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</si>
  <si>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</si>
  <si>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</si>
  <si>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</si>
  <si>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</si>
  <si>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</si>
  <si>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</si>
  <si>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</si>
  <si>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</si>
  <si>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</si>
  <si>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</si>
  <si>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</si>
  <si>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</si>
  <si>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</si>
  <si>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</si>
  <si>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</si>
  <si>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</si>
  <si>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</si>
  <si>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</si>
  <si>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</si>
  <si>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</si>
  <si>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</si>
  <si>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</si>
  <si>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</si>
  <si>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</si>
  <si>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</si>
  <si>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</si>
  <si>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</si>
  <si>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</si>
  <si>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</si>
  <si>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</si>
  <si>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</si>
  <si>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</si>
  <si>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</si>
  <si>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</si>
  <si>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</si>
  <si>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</si>
  <si>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</si>
  <si>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</si>
  <si>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</si>
  <si>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</si>
  <si>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</si>
  <si>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</si>
  <si>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</si>
  <si>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</si>
  <si>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</si>
  <si>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</si>
  <si>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</si>
  <si>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</si>
  <si>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</si>
  <si>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</si>
  <si>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</si>
  <si>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</si>
  <si>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</si>
  <si>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</si>
  <si>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</si>
  <si>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</si>
  <si>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</si>
  <si>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</si>
  <si>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</si>
  <si>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</si>
  <si>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</si>
  <si>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</si>
  <si>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</si>
  <si>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</si>
  <si>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</si>
  <si>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</si>
  <si>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</si>
  <si>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</si>
  <si>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</si>
  <si>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</si>
  <si>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</si>
  <si>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</si>
  <si>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</si>
  <si>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</si>
  <si>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</si>
  <si>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</si>
  <si>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</si>
  <si>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</si>
  <si>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</si>
  <si>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</si>
  <si>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</si>
  <si>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</si>
  <si>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</si>
  <si>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</si>
  <si>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</si>
  <si>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</si>
  <si>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</si>
  <si>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</si>
  <si>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</si>
  <si>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</si>
  <si>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</si>
  <si>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</si>
  <si>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</si>
  <si>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</si>
  <si>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</si>
  <si>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</si>
  <si>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</si>
  <si>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</si>
  <si>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</si>
  <si>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</si>
  <si>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</si>
  <si>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</si>
  <si>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</si>
  <si>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</si>
  <si>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</si>
  <si>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</si>
  <si>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</si>
  <si>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</si>
  <si>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</si>
  <si>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</si>
  <si>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</si>
  <si>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</si>
  <si>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</si>
  <si>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</si>
  <si>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</si>
  <si>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</si>
  <si>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</si>
  <si>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</si>
  <si>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</si>
  <si>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</si>
  <si>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</si>
  <si>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</si>
  <si>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</si>
  <si>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</si>
  <si>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</si>
  <si>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</si>
  <si>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</si>
  <si>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</si>
  <si>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</si>
  <si>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</si>
  <si>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</si>
  <si>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</si>
  <si>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</si>
  <si>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</si>
  <si>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</si>
  <si>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</si>
  <si>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</si>
  <si>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</si>
  <si>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</si>
  <si>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</si>
  <si>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</si>
  <si>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</si>
  <si>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</si>
  <si>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</si>
  <si>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</si>
  <si>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</si>
  <si>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</si>
  <si>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</si>
  <si>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</si>
  <si>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</si>
  <si>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</si>
  <si>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</si>
  <si>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</si>
  <si>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</si>
  <si>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</si>
  <si>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</si>
  <si>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</si>
  <si>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</si>
  <si>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</si>
  <si>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</si>
  <si>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</si>
  <si>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</si>
  <si>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</si>
  <si>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</si>
  <si>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</si>
  <si>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</si>
  <si>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</si>
  <si>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</si>
  <si>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</si>
  <si>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</si>
  <si>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</si>
  <si>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</si>
  <si>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</si>
  <si>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</si>
  <si>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</si>
  <si>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</si>
  <si>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</si>
  <si>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</si>
  <si>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</si>
  <si>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</si>
  <si>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</si>
  <si>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</si>
  <si>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</si>
  <si>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</si>
  <si>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</si>
  <si>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</si>
  <si>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</si>
  <si>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</si>
  <si>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</si>
  <si>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</si>
  <si>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</si>
  <si>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</si>
  <si>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</si>
  <si>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</si>
  <si>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</si>
  <si>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</si>
  <si>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</si>
  <si>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</si>
  <si>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</si>
  <si>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</si>
  <si>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</si>
  <si>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</si>
  <si>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</si>
  <si>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</si>
  <si>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</si>
  <si>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</si>
  <si>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</si>
  <si>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</si>
  <si>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</si>
  <si>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</si>
  <si>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</si>
  <si>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</si>
  <si>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</si>
  <si>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</si>
  <si>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</si>
  <si>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</si>
  <si>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</si>
  <si>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</si>
  <si>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</si>
  <si>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</si>
  <si>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</si>
  <si>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</si>
  <si>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</si>
  <si>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</si>
  <si>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</si>
  <si>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</si>
  <si>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</si>
  <si>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</si>
  <si>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</si>
  <si>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</si>
  <si>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</si>
  <si>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</si>
  <si>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</si>
  <si>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</si>
  <si>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</si>
  <si>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</si>
  <si>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</si>
  <si>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</si>
  <si>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</si>
  <si>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</si>
  <si>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</si>
  <si>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</si>
  <si>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</si>
  <si>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</si>
  <si>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</si>
  <si>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</si>
  <si>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</si>
  <si>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</si>
  <si>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</si>
  <si>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</si>
  <si>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</si>
  <si>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</si>
  <si>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</si>
  <si>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</si>
  <si>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</si>
  <si>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</si>
  <si>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</si>
  <si>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</si>
  <si>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</si>
  <si>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</si>
  <si>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</si>
  <si>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</si>
  <si>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</si>
  <si>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</si>
  <si>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</si>
  <si>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</si>
  <si>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</si>
  <si>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</si>
  <si>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</si>
  <si>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</si>
  <si>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</si>
  <si>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</si>
  <si>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</si>
  <si>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</si>
  <si>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</si>
  <si>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</si>
  <si>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</si>
  <si>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</si>
  <si>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</si>
  <si>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</si>
  <si>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</si>
  <si>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</si>
  <si>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</si>
  <si>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</si>
  <si>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</si>
  <si>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</si>
  <si>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</si>
  <si>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</si>
  <si>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</si>
  <si>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</si>
  <si>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</si>
  <si>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</si>
  <si>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</si>
  <si>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</si>
  <si>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</si>
  <si>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</si>
  <si>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</si>
  <si>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</si>
  <si>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</si>
  <si>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</si>
  <si>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</si>
  <si>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</si>
  <si>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</si>
  <si>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</si>
  <si>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</si>
  <si>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</si>
  <si>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</si>
  <si>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</si>
  <si>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</si>
  <si>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</si>
  <si>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</si>
  <si>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</si>
  <si>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</si>
  <si>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</si>
  <si>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</si>
  <si>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</si>
  <si>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</si>
  <si>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</si>
  <si>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</si>
  <si>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</si>
  <si>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</si>
  <si>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</si>
  <si>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</si>
  <si>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</si>
  <si>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</si>
  <si>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</si>
  <si>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</si>
  <si>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</si>
  <si>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</si>
  <si>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</si>
  <si>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</si>
  <si>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</si>
  <si>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</si>
  <si>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</si>
  <si>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</si>
  <si>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</si>
  <si>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</si>
  <si>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</si>
  <si>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</si>
  <si>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</si>
  <si>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</si>
  <si>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</si>
  <si>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</si>
  <si>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</si>
  <si>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</si>
  <si>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</si>
  <si>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</si>
  <si>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</si>
  <si>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</si>
  <si>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</si>
  <si>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</si>
  <si>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</si>
  <si>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</si>
  <si>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</si>
  <si>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</si>
  <si>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</si>
  <si>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</si>
  <si>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</si>
  <si>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</si>
  <si>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</si>
  <si>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</si>
  <si>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</si>
  <si>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</si>
  <si>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</si>
  <si>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</si>
  <si>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</si>
  <si>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</si>
  <si>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</si>
  <si>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</si>
  <si>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</si>
  <si>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</si>
  <si>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</si>
  <si>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</si>
  <si>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</si>
  <si>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</si>
  <si>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</si>
  <si>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</si>
  <si>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</si>
  <si>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</si>
  <si>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</si>
  <si>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</si>
  <si>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</si>
  <si>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</si>
  <si>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</si>
  <si>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</si>
  <si>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</si>
  <si>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</si>
  <si>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</si>
  <si>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</si>
  <si>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</si>
  <si>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</si>
  <si>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</si>
  <si>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</si>
  <si>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</si>
  <si>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</si>
  <si>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</si>
  <si>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</si>
  <si>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</si>
  <si>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</si>
  <si>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</si>
  <si>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</si>
  <si>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</si>
  <si>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</si>
  <si>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</si>
  <si>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</si>
  <si>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</si>
  <si>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</si>
  <si>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</si>
  <si>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</si>
  <si>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</si>
  <si>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</si>
  <si>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</si>
  <si>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</si>
  <si>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</si>
  <si>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</si>
  <si>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</si>
  <si>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</si>
  <si>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</si>
  <si>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</si>
  <si>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</si>
  <si>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</si>
  <si>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</si>
  <si>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</si>
  <si>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</si>
  <si>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</si>
  <si>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</si>
  <si>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</si>
  <si>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</si>
  <si>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</si>
  <si>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</si>
  <si>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</si>
  <si>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</si>
  <si>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</si>
  <si>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</si>
  <si>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</si>
  <si>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</si>
  <si>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</si>
  <si>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</si>
  <si>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</si>
  <si>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</si>
  <si>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</si>
  <si>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</si>
  <si>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</si>
  <si>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</si>
  <si>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</si>
  <si>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</si>
  <si>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</si>
  <si>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</si>
  <si>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</si>
  <si>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</si>
  <si>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</si>
  <si>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</si>
  <si>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</si>
  <si>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</si>
  <si>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</si>
  <si>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</si>
  <si>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</si>
  <si>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</si>
  <si>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</si>
  <si>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</si>
  <si>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</si>
  <si>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</si>
  <si>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</si>
  <si>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</si>
  <si>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</si>
  <si>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</si>
  <si>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</si>
  <si>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</si>
  <si>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</si>
  <si>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</si>
  <si>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</si>
  <si>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</si>
  <si>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</si>
  <si>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</si>
  <si>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</si>
  <si>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</si>
  <si>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</si>
  <si>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</si>
  <si>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</si>
  <si>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</si>
  <si>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</si>
  <si>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</si>
  <si>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</si>
  <si>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</si>
  <si>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</si>
  <si>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</si>
  <si>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</si>
  <si>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</si>
  <si>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</si>
  <si>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</si>
  <si>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</si>
  <si>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</si>
  <si>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</si>
  <si>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</si>
  <si>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</si>
  <si>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</si>
  <si>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</si>
  <si>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</si>
  <si>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</si>
  <si>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</si>
  <si>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</si>
  <si>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</si>
  <si>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</si>
  <si>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</si>
  <si>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</si>
  <si>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</si>
  <si>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</si>
  <si>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</si>
  <si>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</si>
  <si>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</si>
  <si>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</si>
  <si>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</si>
  <si>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</si>
  <si>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</si>
  <si>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</si>
  <si>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</si>
  <si>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</si>
  <si>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</si>
  <si>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</si>
  <si>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</si>
  <si>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</si>
  <si>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</si>
  <si>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</si>
  <si>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</si>
  <si>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</si>
  <si>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</si>
  <si>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</si>
  <si>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</si>
  <si>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</si>
  <si>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</si>
  <si>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</si>
  <si>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</si>
  <si>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</si>
  <si>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</si>
  <si>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</si>
  <si>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</si>
  <si>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</si>
  <si>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</si>
  <si>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</si>
  <si>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</si>
  <si>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</si>
  <si>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</si>
  <si>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</si>
  <si>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</si>
  <si>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</si>
  <si>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</si>
  <si>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</si>
  <si>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</si>
  <si>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</si>
  <si>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</si>
  <si>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</si>
  <si>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</si>
  <si>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</si>
  <si>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</si>
  <si>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</si>
  <si>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</si>
  <si>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</si>
  <si>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</si>
  <si>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</si>
  <si>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</si>
  <si>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</si>
  <si>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</si>
  <si>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</si>
  <si>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</si>
  <si>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</si>
  <si>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</si>
  <si>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</si>
  <si>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</si>
  <si>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</si>
  <si>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</si>
  <si>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</si>
  <si>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</si>
  <si>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</si>
  <si>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</si>
  <si>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</si>
  <si>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</si>
  <si>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</si>
  <si>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</si>
  <si>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</si>
  <si>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</si>
  <si>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</si>
  <si>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</si>
  <si>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</si>
  <si>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</si>
  <si>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</si>
  <si>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</si>
  <si>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</si>
  <si>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</si>
  <si>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</si>
  <si>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</si>
  <si>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</si>
  <si>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</si>
  <si>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</si>
  <si>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</si>
  <si>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</si>
  <si>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</si>
  <si>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</si>
  <si>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</si>
  <si>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</si>
  <si>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</si>
  <si>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</si>
  <si>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</si>
  <si>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</si>
  <si>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</si>
  <si>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</si>
  <si>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</si>
  <si>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</si>
  <si>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</si>
  <si>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</si>
  <si>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</si>
  <si>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</si>
  <si>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</si>
  <si>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</si>
  <si>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</si>
  <si>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</si>
  <si>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</si>
  <si>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</si>
  <si>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</si>
  <si>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</si>
  <si>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</si>
  <si>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</si>
  <si>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</si>
  <si>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</si>
  <si>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</si>
  <si>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</si>
  <si>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</si>
  <si>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</si>
  <si>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</si>
  <si>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</si>
  <si>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</si>
  <si>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</si>
  <si>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</si>
  <si>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</si>
  <si>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</si>
  <si>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</si>
  <si>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</si>
  <si>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</si>
  <si>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</si>
  <si>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</si>
  <si>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</si>
  <si>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</si>
  <si>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</si>
  <si>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</si>
  <si>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</si>
  <si>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</si>
  <si>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</si>
  <si>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</si>
  <si>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</si>
  <si>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</si>
  <si>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</si>
  <si>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</si>
  <si>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</si>
  <si>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</si>
  <si>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</si>
  <si>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</si>
  <si>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</si>
  <si>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</si>
  <si>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</si>
  <si>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</si>
  <si>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</si>
  <si>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</si>
  <si>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</si>
  <si>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</si>
  <si>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</si>
  <si>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</si>
  <si>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</si>
  <si>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</si>
  <si>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</si>
  <si>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</si>
  <si>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</si>
  <si>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</si>
  <si>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</si>
  <si>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</si>
  <si>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</si>
  <si>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</si>
  <si>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</si>
  <si>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</si>
  <si>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</si>
  <si>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</si>
  <si>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</si>
  <si>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</si>
  <si>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</si>
  <si>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</si>
  <si>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</si>
  <si>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</si>
  <si>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</si>
  <si>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</si>
  <si>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</si>
  <si>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</si>
  <si>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</si>
  <si>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</si>
  <si>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</si>
  <si>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</si>
  <si>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</si>
  <si>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</si>
  <si>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</si>
  <si>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</si>
  <si>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</si>
  <si>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</si>
  <si>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</si>
  <si>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</si>
  <si>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</si>
  <si>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</si>
  <si>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</si>
  <si>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</si>
  <si>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</si>
  <si>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</si>
  <si>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</si>
  <si>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</si>
  <si>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</si>
  <si>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</si>
  <si>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</si>
  <si>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</si>
  <si>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</si>
  <si>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</si>
  <si>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</si>
  <si>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</si>
  <si>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</si>
  <si>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</si>
  <si>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</si>
  <si>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</si>
  <si>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</si>
  <si>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</si>
  <si>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</si>
  <si>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</si>
  <si>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</si>
  <si>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</si>
  <si>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</si>
  <si>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</si>
  <si>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</si>
  <si>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</si>
  <si>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</si>
  <si>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</si>
  <si>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</si>
  <si>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</si>
  <si>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</si>
  <si>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</si>
  <si>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</si>
  <si>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</si>
  <si>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</si>
  <si>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</si>
  <si>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</si>
  <si>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</si>
  <si>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</si>
  <si>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</si>
  <si>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</si>
  <si>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</si>
  <si>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</si>
  <si>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</si>
  <si>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</si>
  <si>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</si>
  <si>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</si>
  <si>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</si>
  <si>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</si>
  <si>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</si>
  <si>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</si>
  <si>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</si>
  <si>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</si>
  <si>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</si>
  <si>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</si>
  <si>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</si>
  <si>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</si>
  <si>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</si>
  <si>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</si>
  <si>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</si>
  <si>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</si>
  <si>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</si>
  <si>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</si>
  <si>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</si>
  <si>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</si>
  <si>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</si>
  <si>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</si>
  <si>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</si>
  <si>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</si>
  <si>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</si>
  <si>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</si>
  <si>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</si>
  <si>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</si>
  <si>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</si>
  <si>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</si>
  <si>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</si>
  <si>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</si>
  <si>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</si>
  <si>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</si>
  <si>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</si>
  <si>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</si>
  <si>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</si>
  <si>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</si>
  <si>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</si>
  <si>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</si>
  <si>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</si>
  <si>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</si>
  <si>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</si>
  <si>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</si>
  <si>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</si>
  <si>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</si>
  <si>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</si>
  <si>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</si>
  <si>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</si>
  <si>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</si>
  <si>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</si>
  <si>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</si>
  <si>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</si>
  <si>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</si>
  <si>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</si>
  <si>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</si>
  <si>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</si>
  <si>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</si>
  <si>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</si>
  <si>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</si>
  <si>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</si>
  <si>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</si>
  <si>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</si>
  <si>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</si>
  <si>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</si>
  <si>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</si>
  <si>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</si>
  <si>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</si>
  <si>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</si>
  <si>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</si>
  <si>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</si>
  <si>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</si>
  <si>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</si>
  <si>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</si>
  <si>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</si>
  <si>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</si>
  <si>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</si>
  <si>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</si>
  <si>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</si>
  <si>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</si>
  <si>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</si>
  <si>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</si>
  <si>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</si>
  <si>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</si>
  <si>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</si>
  <si>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</si>
  <si>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</si>
  <si>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</si>
  <si>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</si>
  <si>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</si>
  <si>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</si>
  <si>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</si>
  <si>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</si>
  <si>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</si>
  <si>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</si>
  <si>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</si>
  <si>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</si>
  <si>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</si>
  <si>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</si>
  <si>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</si>
  <si>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</si>
  <si>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</si>
  <si>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</si>
  <si>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</si>
  <si>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</si>
  <si>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</si>
  <si>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</si>
  <si>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</si>
  <si>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</si>
  <si>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</si>
  <si>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</si>
  <si>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</si>
  <si>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</si>
  <si>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</si>
  <si>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</si>
  <si>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</si>
  <si>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</si>
  <si>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</si>
  <si>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</si>
  <si>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</si>
  <si>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</si>
  <si>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</si>
  <si>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</si>
  <si>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</si>
  <si>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</si>
  <si>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</si>
  <si>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</si>
  <si>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</si>
  <si>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</si>
  <si>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</si>
  <si>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</si>
  <si>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</si>
  <si>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</si>
  <si>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</si>
  <si>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</si>
  <si>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</si>
  <si>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</si>
  <si>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</si>
  <si>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</si>
  <si>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</si>
  <si>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</si>
  <si>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</si>
  <si>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</si>
  <si>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</si>
  <si>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</si>
  <si>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</si>
  <si>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</si>
  <si>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</si>
  <si>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</si>
  <si>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</si>
  <si>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</si>
  <si>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</si>
  <si>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</si>
  <si>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</si>
  <si>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</si>
  <si>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</si>
  <si>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</si>
  <si>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</si>
  <si>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</si>
  <si>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</si>
  <si>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</si>
  <si>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</si>
  <si>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</si>
  <si>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</si>
  <si>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</si>
  <si>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</si>
  <si>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</si>
  <si>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</si>
  <si>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</si>
  <si>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</si>
  <si>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</si>
  <si>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</si>
  <si>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</si>
  <si>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</si>
  <si>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</si>
  <si>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</si>
  <si>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</si>
  <si>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</si>
  <si>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</si>
  <si>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</si>
  <si>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</si>
  <si>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</si>
  <si>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</si>
  <si>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</si>
  <si>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</si>
  <si>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</si>
  <si>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</si>
  <si>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</si>
  <si>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</si>
  <si>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</si>
  <si>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</si>
  <si>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</si>
  <si>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</si>
  <si>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</si>
  <si>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</si>
  <si>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</si>
  <si>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</si>
  <si>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</si>
  <si>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</si>
  <si>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</si>
  <si>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</si>
  <si>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</si>
  <si>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</si>
  <si>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</si>
  <si>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</si>
  <si>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</si>
  <si>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</si>
  <si>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</si>
  <si>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</si>
  <si>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</si>
  <si>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</si>
  <si>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</si>
  <si>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</si>
  <si>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</si>
  <si>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</si>
  <si>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</si>
  <si>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</si>
  <si>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</si>
  <si>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</si>
  <si>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</si>
  <si>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</si>
  <si>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</si>
  <si>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</si>
  <si>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</si>
  <si>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</si>
  <si>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</si>
  <si>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</si>
  <si>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</si>
  <si>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</si>
  <si>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</si>
  <si>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</si>
  <si>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</si>
  <si>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</si>
  <si>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</si>
  <si>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</si>
  <si>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</si>
  <si>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</si>
  <si>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</si>
  <si>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</si>
  <si>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</si>
  <si>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</si>
  <si>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</si>
  <si>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</si>
  <si>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</si>
  <si>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</si>
  <si>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</si>
  <si>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</si>
  <si>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</si>
  <si>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</si>
  <si>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</si>
  <si>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</si>
  <si>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</si>
  <si>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</si>
  <si>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</si>
  <si>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</si>
  <si>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</si>
  <si>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</si>
  <si>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</si>
  <si>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</si>
  <si>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</si>
  <si>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</si>
  <si>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</si>
  <si>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</si>
  <si>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</si>
  <si>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</si>
  <si>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</si>
  <si>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</si>
  <si>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</si>
  <si>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</si>
  <si>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</si>
  <si>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</si>
  <si>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</si>
  <si>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</si>
  <si>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</si>
  <si>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</si>
  <si>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</si>
  <si>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</si>
  <si>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</si>
  <si>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</si>
  <si>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</si>
  <si>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</si>
  <si>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</si>
  <si>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</si>
  <si>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</si>
  <si>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</si>
  <si>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</si>
  <si>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</si>
  <si>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</si>
  <si>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</si>
  <si>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</si>
  <si>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</si>
  <si>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</si>
  <si>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</si>
  <si>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</si>
  <si>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</si>
  <si>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</si>
  <si>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</si>
  <si>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</si>
  <si>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</si>
  <si>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</si>
  <si>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</si>
  <si>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</si>
  <si>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</si>
  <si>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</si>
  <si>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</si>
  <si>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</si>
  <si>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</si>
  <si>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</si>
  <si>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</si>
  <si>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</si>
  <si>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</si>
  <si>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</si>
  <si>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</si>
  <si>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</si>
  <si>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</si>
  <si>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</si>
  <si>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</si>
  <si>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</si>
  <si>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</si>
  <si>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</si>
  <si>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</si>
  <si>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</si>
  <si>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</si>
  <si>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</si>
  <si>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</si>
  <si>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</si>
  <si>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</si>
  <si>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</si>
  <si>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</si>
  <si>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</si>
  <si>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</si>
  <si>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</si>
  <si>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</si>
  <si>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</si>
  <si>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</si>
  <si>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</si>
  <si>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</si>
  <si>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</si>
  <si>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</si>
  <si>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</si>
  <si>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</si>
  <si>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</si>
  <si>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</si>
  <si>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</si>
  <si>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</si>
  <si>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</si>
  <si>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</si>
  <si>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</si>
  <si>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</si>
  <si>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</si>
  <si>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</si>
  <si>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</si>
  <si>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</si>
  <si>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</si>
  <si>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</si>
  <si>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</si>
  <si>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</si>
  <si>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</si>
  <si>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</si>
  <si>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</si>
  <si>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</si>
  <si>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</si>
  <si>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</si>
  <si>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</si>
  <si>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</si>
  <si>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</si>
  <si>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</si>
  <si>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</si>
  <si>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</si>
  <si>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</si>
  <si>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</si>
  <si>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</si>
  <si>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</si>
  <si>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</si>
  <si>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</si>
  <si>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</si>
  <si>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</si>
  <si>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</si>
  <si>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</si>
  <si>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</si>
  <si>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</si>
  <si>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</si>
  <si>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</si>
  <si>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</si>
  <si>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</si>
  <si>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</si>
  <si>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</si>
  <si>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</si>
  <si>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</si>
  <si>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</si>
  <si>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</si>
  <si>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</si>
  <si>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</si>
  <si>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</si>
  <si>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</si>
  <si>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</si>
  <si>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</si>
  <si>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</si>
  <si>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</si>
  <si>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</si>
  <si>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</si>
  <si>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</si>
  <si>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</si>
  <si>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</si>
  <si>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</si>
  <si>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</si>
  <si>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</si>
  <si>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</si>
  <si>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</si>
  <si>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</si>
  <si>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</si>
  <si>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</si>
  <si>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</si>
  <si>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</si>
  <si>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</si>
  <si>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</si>
  <si>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</si>
  <si>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</si>
  <si>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</si>
  <si>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</si>
  <si>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</si>
  <si>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</si>
  <si>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</si>
  <si>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</si>
  <si>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</si>
  <si>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</si>
  <si>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</si>
  <si>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</si>
  <si>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</si>
  <si>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</si>
  <si>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</si>
  <si>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</si>
  <si>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</si>
  <si>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</si>
  <si>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</si>
  <si>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</si>
  <si>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</si>
  <si>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</si>
  <si>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</si>
  <si>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</si>
  <si>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</si>
  <si>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</si>
  <si>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</si>
  <si>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</si>
  <si>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</si>
  <si>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</si>
  <si>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</si>
  <si>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</si>
  <si>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</si>
  <si>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</si>
  <si>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</si>
  <si>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</si>
  <si>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</si>
  <si>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</si>
  <si>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</si>
  <si>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</si>
  <si>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</si>
  <si>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</si>
  <si>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</si>
  <si>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</si>
  <si>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</si>
  <si>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</si>
  <si>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</si>
  <si>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</si>
  <si>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</si>
  <si>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</si>
  <si>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</si>
  <si>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</si>
  <si>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</si>
  <si>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</si>
  <si>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</si>
  <si>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</si>
  <si>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</si>
  <si>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</si>
  <si>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</si>
  <si>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</si>
  <si>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</si>
  <si>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</si>
  <si>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</si>
  <si>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</si>
  <si>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</si>
  <si>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</si>
  <si>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</si>
  <si>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</si>
  <si>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</si>
  <si>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</si>
  <si>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</si>
  <si>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</si>
  <si>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</si>
  <si>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</si>
  <si>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</si>
  <si>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</si>
  <si>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</si>
  <si>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</si>
  <si>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</si>
  <si>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</si>
  <si>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</si>
  <si>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</si>
  <si>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</si>
  <si>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</si>
  <si>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</si>
  <si>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</si>
  <si>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</si>
  <si>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</si>
  <si>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</si>
  <si>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</si>
  <si>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</si>
  <si>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</si>
  <si>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</si>
  <si>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</si>
  <si>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</si>
  <si>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</si>
  <si>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</si>
  <si>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</si>
  <si>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</si>
  <si>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</si>
  <si>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</si>
  <si>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</si>
  <si>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</si>
  <si>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</si>
  <si>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</si>
  <si>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</si>
  <si>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</si>
  <si>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</si>
  <si>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</si>
  <si>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</si>
  <si>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</si>
  <si>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</si>
  <si>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</si>
  <si>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</si>
  <si>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</si>
  <si>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</si>
  <si>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</si>
  <si>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</si>
  <si>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</si>
  <si>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</si>
  <si>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</si>
  <si>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</si>
  <si>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</si>
  <si>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</si>
  <si>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</si>
  <si>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</si>
  <si>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</si>
  <si>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</si>
  <si>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</si>
  <si>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</si>
  <si>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</si>
  <si>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</si>
  <si>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</si>
  <si>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</si>
  <si>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</si>
  <si>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</si>
  <si>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</si>
  <si>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</si>
  <si>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</si>
  <si>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</si>
  <si>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</si>
  <si>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</si>
  <si>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</si>
  <si>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</si>
  <si>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</si>
  <si>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</si>
  <si>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</si>
  <si>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</si>
  <si>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</si>
  <si>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</si>
  <si>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</si>
  <si>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</si>
  <si>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</si>
  <si>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</si>
  <si>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</si>
  <si>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</si>
  <si>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</si>
  <si>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</si>
  <si>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</si>
  <si>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</si>
  <si>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</si>
  <si>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</si>
  <si>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</si>
  <si>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</si>
  <si>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</si>
  <si>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</si>
  <si>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</si>
  <si>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</si>
  <si>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</si>
  <si>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</si>
  <si>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</si>
  <si>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</si>
  <si>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</si>
  <si>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</si>
  <si>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</si>
  <si>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</si>
  <si>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</si>
  <si>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</si>
  <si>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</si>
  <si>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</si>
  <si>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</si>
  <si>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</si>
  <si>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</si>
  <si>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</si>
  <si>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</si>
  <si>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</si>
  <si>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</si>
  <si>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</si>
  <si>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</si>
  <si>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</si>
  <si>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</si>
  <si>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</si>
  <si>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</si>
  <si>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</si>
  <si>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</si>
  <si>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</si>
  <si>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</si>
  <si>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</si>
  <si>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</si>
  <si>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</si>
  <si>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</si>
  <si>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</si>
  <si>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</si>
  <si>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</si>
  <si>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</si>
  <si>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</si>
  <si>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</si>
  <si>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</si>
  <si>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</si>
  <si>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</si>
  <si>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</si>
  <si>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</si>
  <si>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</si>
  <si>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</si>
  <si>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</si>
  <si>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</si>
  <si>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</si>
  <si>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</si>
  <si>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</si>
  <si>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</si>
  <si>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</si>
  <si>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</si>
  <si>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</si>
  <si>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</si>
  <si>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</si>
  <si>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</si>
  <si>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</si>
  <si>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</si>
  <si>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</si>
  <si>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</si>
  <si>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</si>
  <si>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</si>
  <si>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</si>
  <si>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</si>
  <si>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</si>
  <si>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</si>
  <si>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</si>
  <si>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</si>
  <si>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</si>
  <si>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</si>
  <si>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</si>
  <si>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</si>
  <si>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</si>
  <si>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</si>
  <si>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</si>
  <si>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</si>
  <si>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</si>
  <si>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</si>
  <si>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</si>
  <si>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</si>
  <si>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</si>
  <si>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</si>
  <si>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</si>
  <si>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</si>
  <si>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</si>
  <si>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</si>
  <si>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</si>
  <si>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</si>
  <si>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</si>
  <si>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</si>
  <si>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</si>
  <si>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</si>
  <si>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</si>
  <si>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</si>
  <si>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</si>
  <si>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</si>
  <si>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</si>
  <si>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</si>
  <si>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</si>
  <si>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</si>
  <si>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</si>
  <si>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</si>
  <si>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</si>
  <si>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</si>
  <si>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</si>
  <si>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</si>
  <si>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</si>
  <si>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</si>
  <si>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</si>
  <si>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</si>
  <si>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</si>
  <si>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</si>
  <si>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</si>
  <si>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</si>
  <si>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</si>
  <si>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</si>
  <si>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</si>
  <si>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</si>
  <si>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</si>
  <si>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</si>
  <si>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</si>
  <si>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</si>
  <si>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</si>
  <si>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</si>
  <si>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</si>
  <si>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</si>
  <si>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</si>
  <si>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</si>
  <si>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</si>
  <si>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</si>
  <si>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</si>
  <si>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</si>
  <si>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</si>
  <si>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</si>
  <si>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</si>
  <si>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</si>
  <si>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</si>
  <si>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</si>
  <si>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</si>
  <si>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</si>
  <si>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</si>
  <si>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</si>
  <si>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</si>
  <si>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</si>
  <si>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</si>
  <si>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</si>
  <si>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</si>
  <si>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</si>
  <si>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</si>
  <si>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</si>
  <si>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</si>
  <si>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</si>
  <si>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</si>
  <si>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</si>
  <si>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</si>
  <si>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</si>
  <si>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</si>
  <si>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</si>
  <si>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</si>
  <si>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</si>
  <si>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</si>
  <si>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</si>
  <si>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</si>
  <si>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</si>
  <si>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</si>
  <si>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</si>
  <si>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</si>
  <si>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</si>
  <si>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</si>
  <si>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</si>
  <si>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</si>
  <si>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</si>
  <si>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</si>
  <si>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</si>
  <si>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</si>
  <si>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</si>
  <si>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</si>
  <si>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</si>
  <si>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</si>
  <si>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</si>
  <si>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</si>
  <si>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</si>
  <si>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</si>
  <si>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</si>
  <si>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</si>
  <si>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</si>
  <si>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</si>
  <si>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</si>
  <si>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</si>
  <si>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</si>
  <si>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</si>
  <si>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</si>
  <si>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</si>
  <si>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</si>
  <si>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</si>
  <si>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</si>
  <si>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</si>
  <si>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</si>
  <si>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</si>
  <si>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</si>
  <si>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</si>
  <si>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</si>
  <si>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</si>
  <si>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</si>
  <si>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</si>
  <si>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</si>
  <si>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</si>
  <si>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</si>
  <si>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</si>
  <si>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</si>
  <si>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</si>
  <si>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</si>
  <si>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</si>
  <si>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</si>
  <si>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</si>
  <si>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</si>
  <si>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</si>
  <si>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</si>
  <si>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</si>
  <si>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</si>
  <si>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</si>
  <si>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</si>
  <si>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</si>
  <si>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</si>
  <si>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</si>
  <si>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</si>
  <si>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</si>
  <si>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</si>
  <si>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</si>
  <si>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</si>
  <si>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</si>
  <si>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</si>
  <si>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</si>
  <si>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</si>
  <si>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</si>
  <si>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</si>
  <si>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</si>
  <si>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</si>
  <si>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</si>
  <si>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</si>
  <si>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</si>
  <si>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</si>
  <si>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</si>
  <si>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</si>
  <si>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</si>
  <si>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</si>
  <si>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</si>
  <si>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</si>
  <si>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</si>
  <si>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</si>
  <si>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</si>
  <si>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</si>
  <si>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</si>
  <si>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</si>
  <si>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</si>
  <si>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</si>
  <si>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</si>
  <si>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</si>
  <si>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</si>
  <si>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</si>
  <si>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</si>
  <si>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</si>
  <si>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</si>
  <si>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</si>
  <si>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</si>
  <si>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</si>
  <si>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</si>
  <si>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</si>
  <si>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</si>
  <si>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</si>
  <si>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</si>
  <si>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</si>
  <si>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</si>
  <si>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</si>
  <si>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</si>
  <si>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</si>
  <si>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</si>
  <si>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</si>
  <si>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</si>
  <si>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</si>
  <si>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</si>
  <si>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70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</si>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</sst>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302.64254791666463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2.5522453703160863E-2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45965.590973842591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45965.590973842591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45965.590973842591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45965.590973842591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45965.590973842591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45965.590973842591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45965.590973842591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45965.590973842591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45965.590973842591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45965.590973842591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45965.590973842591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45965.590973842591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45965.590973842591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45965.590973842591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45965.590973842591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45965.590973842591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45965.590973842591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45965.590973842591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45965.590973842591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45965.590973842591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45965.590973842591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45965.590973842591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45965.590973842591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45965.590973842591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45965.590973842591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45965.590973842591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45965.590973842591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45965.590973842591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45965.590973842591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45965.590973842591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45965.590973842591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45965.590973842591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45965.590973842591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45965.590973842591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45965.590973842591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45965.590973842591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45965.590973842591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45965.590973842591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45965.590973842591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45965.590973842591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45965.590973842591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45965.590973842591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45965.590973842591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45965.590973842591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45965.590973842591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45965.590973842591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45965.590973842591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45965.590973842591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45965.590973842591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45965.590973842591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45965.590973842591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45965.590973842591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45965.590973842591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45965.590973842591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45965.590973842591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45965.590973842591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45965.590973842591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45965.590973842591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45965.590973842591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45965.590973842591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45965.590973842591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45965.590973842591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45965.590973842591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45965.590973842591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45965.590973842591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45965.590973842591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45965.590973842591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45965.590973842591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45965.590973842591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45965.590973842591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45965.590973842591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45965.590973842591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45965.590973842591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45965.590973842591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45965.590973842591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45965.590973842591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45965.590973842591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45965.590973842591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45965.590973842591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45965.590973842591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45965.590973842591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45965.590973842591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45965.590973842591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45965.590973842591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45965.590973842591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45965.590973842591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45965.590973842591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45965.590973842591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45965.590973842591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45965.590973842591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45965.590973842591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45965.590973842591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45965.590973842591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45965.590973842591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45965.590973842591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45965.590973842591</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45965.590973842591</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140.59113587962929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6.8488905092599452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c r="G5" s="115">
        <f ca="1">IFERROR(NOW()-F5,"-")</f>
        <v>45965.590973842591</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c r="G6" s="115">
        <f ca="1">IFERROR(NOW()-F6,"-")</f>
        <v>45965.590973842591</v>
      </c>
      <c r="H6" s="11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45965.590973842591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45965.590973842591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45965.590973842591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45965.590973842591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45965.590973842591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45965.590973842591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45965.590973842591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45965.590973842591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45965.590973842591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45965.590973842591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45965.590973842591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45965.590973842591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45965.590973842591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45965.590973842591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45965.590973842591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45965.590973842591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45965.590973842591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45965.590973842591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45965.590973842591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45965.590973842591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45965.590973842591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45965.590973842591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45965.590973842591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45965.590973842591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45965.590973842591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45965.590973842591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45965.590973842591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45965.590973842591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45965.590973842591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45965.590973842591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45965.590973842591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45965.590973842591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45965.590973842591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45965.590973842591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45965.590973842591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45965.590973842591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45965.590973842591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45965.590973842591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45965.590973842591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45965.590973842591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45965.590973842591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45965.590973842591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45965.590973842591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45965.590973842591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45965.590973842591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45965.590973842591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45965.590973842591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45965.590973842591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45965.590973842591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45965.590973842591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45965.590973842591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45965.590973842591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45965.590973842591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45965.590973842591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45965.590973842591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45965.590973842591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45965.590973842591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45965.590973842591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45965.590973842591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45965.590973842591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45965.590973842591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45965.590973842591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45965.590973842591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45965.590973842591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45965.590973842591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45965.590973842591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45965.590973842591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45965.590973842591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45965.590973842591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45965.590973842591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45965.590973842591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45965.590973842591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45965.590973842591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45965.590973842591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45965.590973842591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45965.590973842591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45965.590973842591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45965.590973842591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45965.590973842591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45965.590973842591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45965.590973842591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45965.590973842591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45965.590973842591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45965.590973842591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45965.590973842591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45965.590973842591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45965.590973842591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45965.590973842591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45965.590973842591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45965.590973842591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45965.590973842591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45965.590973842591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45965.590973842591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45965.590973842591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45965.590973842591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45965.590973842591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45965.590973842591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45965.590973842591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45965.590973842591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45965.590973842591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45965.590973842591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45965.590973842591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45965.590973842591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45965.590973842591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45965.590973842591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45965.590973842591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45965.590973842591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45965.590973842591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45965.590973842591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45965.590973842591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45965.590973842591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45965.590973842591</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45965.590973842591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45965.590973842591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45965.590973842591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45965.590973842591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45965.590973842591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45965.590973842591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45965.590973842591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45965.590973842591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45965.590973842591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45965.590973842591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45965.590973842591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45965.590973842591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45965.590973842591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45965.590973842591</v>
      </c>
      <c r="H15" s="22" t="s">
        <v>39112</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45965.590973842591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45965.590973842591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45965.590973842591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45965.590973842591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45965.590973842591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45965.590973842591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45965.590973842591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45965.590973842591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45965.590973842591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45965.590973842591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45965.590973842591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45965.590973842591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45965.590973842591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45965.590973842591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45965.590973842591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45965.590973842591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45965.590973842591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45965.590973842591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45965.590973842591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45965.590973842591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45965.590973842591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45965.590973842591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45965.590973842591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45965.590973842591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45965.590973842591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45965.590973842591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45965.590973842591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45965.590973842591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45965.590973842591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45965.590973842591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45965.590973842591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45965.590973842591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45965.590973842591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45965.590973842591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45965.590973842591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45965.590973842591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45965.590973842591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45965.590973842591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45965.590973842591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45965.590973842591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45965.590973842591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45965.590973842591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45965.590973842591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45965.590973842591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45965.590973842591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45965.590973842591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45965.590973842591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45965.590973842591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45965.590973842591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45965.590973842591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45965.590973842591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45965.590973842591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45965.590973842591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45965.590973842591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45965.590973842591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45965.590973842591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45965.590973842591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45965.590973842591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45965.590973842591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45965.590973842591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45965.590973842591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45965.590973842591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45965.590973842591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45965.590973842591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45965.590973842591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45965.590973842591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45965.590973842591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45965.590973842591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45965.590973842591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45965.590973842591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45965.590973842591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45965.590973842591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45965.590973842591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45965.590973842591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45965.590973842591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45965.590973842591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45965.590973842591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45965.590973842591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45965.590973842591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45965.590973842591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45965.590973842591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45965.590973842591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45965.590973842591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45965.590973842591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45965.590973842591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45965.590973842591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45965.590973842591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45965.590973842591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45965.590973842591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45965.590973842591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45965.590973842591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45965.590973842591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45965.590973842591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45965.590973842591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45965.590973842591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45965.590973842591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45965.590973842591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45965.590973842591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45965.590973842591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45965.590973842591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45965.590973842591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45965.590973842591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45965.590973842591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45965.590973842591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45965.590973842591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45965.590973842591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45965.590973842591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45965.590973842591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45965.590973842591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45965.590973842591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45965.590973842591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45965.590973842591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45965.590973842591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45965.590973842591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45965.590973842591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45965.590973842591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45965.590973842591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45965.590973842591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45965.590973842591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45965.590973842591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45965.590973842591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45965.590973842591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45965.590973842591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45965.590973842591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45965.590973842591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45965.590973842591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45965.590973842591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45965.590973842591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45965.590973842591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45965.590973842591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45965.590973842591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45965.590973842591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45965.590973842591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45965.590973842591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45965.590973842591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45965.590973842591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45965.590973842591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45965.590973842591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45965.590973842591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45965.590973842591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45965.590973842591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45965.590973842591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45965.590973842591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45965.590973842591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45965.590973842591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45965.590973842591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45965.590973842591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45965.590973842591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45965.590973842591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45965.590973842591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45965.590973842591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45965.590973842591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45965.590973842591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45965.590973842591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45965.590973842591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45965.590973842591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45965.590973842591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45965.590973842591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45965.590973842591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45965.590973842591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45965.590973842591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45965.590973842591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45965.590973842591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45965.590973842591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45965.590973842591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45965.590973842591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45965.590973842591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45965.590973842591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45965.590973842591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45965.590973842591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45965.590973842591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45965.590973842591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45965.590973842591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45965.590973842591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45965.590973842591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45965.590973842591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45965.590973842591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45965.590973842591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45965.590973842591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45965.590973842591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45965.590973842591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45965.590973842591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45965.590973842591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45965.590973842591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45965.590973842591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45965.590973842591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45965.590973842591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45965.590973842591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45965.590973842591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45965.590973842591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45965.590973842591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45965.590973842591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45965.590973842591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45965.590973842591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45965.590973842591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45965.590973842591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45965.590973842591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45965.590973842591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45965.590973842591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45965.590973842591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45965.590973842591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45965.590973842591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45965.590973842591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45965.590973842591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45965.590973842591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45965.590973842591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45965.590973842591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45965.590973842591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45965.590973842591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45965.590973842591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45965.590973842591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45965.590973842591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45965.590973842591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45965.590973842591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45965.590973842591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45965.590973842591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45965.590973842591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45965.590973842591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45965.590973842591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45965.590973842591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45965.590973842591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45965.590973842591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45965.590973842591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45965.590973842591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45965.590973842591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45965.590973842591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45965.590973842591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45965.590973842591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45965.590973842591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45965.590973842591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45965.590973842591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45965.590973842591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45965.590973842591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45965.590973842591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45965.590973842591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45965.590973842591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45965.590973842591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45965.590973842591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45965.590973842591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45965.590973842591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45965.590973842591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45965.590973842591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45965.590973842591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45965.590973842591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45965.590973842591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45965.590973842591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45965.590973842591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45965.590973842591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45965.590973842591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45965.590973842591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45965.590973842591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45965.590973842591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45965.590973842591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45965.590973842591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45965.590973842591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45965.590973842591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45965.590973842591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45965.590973842591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45965.590973842591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45965.590973842591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45965.590973842591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45965.590973842591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45965.590973842591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45965.590973842591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45965.590973842591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45965.590973842591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45965.590973842591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45965.590973842591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45965.590973842591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45965.590973842591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45965.590973842591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45965.590973842591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45965.590973842591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45965.590973842591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45965.590973842591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45965.590973842591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45965.590973842591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45965.590973842591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45965.590973842591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45965.590973842591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45965.590973842591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45965.590973842591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45965.590973842591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45965.590973842591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45965.590973842591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45965.590973842591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45965.590973842591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45965.590973842591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45965.590973842591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45965.590973842591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45965.590973842591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45965.590973842591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45965.590973842591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45965.590973842591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45965.590973842591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45965.590973842591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45965.590973842591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45965.590973842591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45965.590973842591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45965.590973842591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45965.590973842591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45965.590973842591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45965.590973842591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45965.590973842591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45965.590973842591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45965.590973842591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45965.590973842591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45965.590973842591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45965.590973842591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45965.590973842591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45965.590973842591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45965.590973842591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45965.590973842591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45965.590973842591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45965.590973842591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45965.590973842591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45965.590973842591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45965.590973842591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45965.590973842591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45965.590973842591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45965.590973842591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45965.590973842591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45965.590973842591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45965.590973842591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45965.590973842591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45965.590973842591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45965.590973842591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45965.590973842591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45965.590973842591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45965.590973842591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45965.590973842591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45965.590973842591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45965.590973842591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45965.590973842591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45965.590973842591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45965.590973842591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45965.590973842591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45965.590973842591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45965.590973842591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45965.590973842591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45965.590973842591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45965.590973842591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45965.590973842591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45965.590973842591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45965.590973842591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45965.590973842591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45965.590973842591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45965.590973842591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45965.590973842591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45965.590973842591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45965.590973842591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45965.590973842591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45965.590973842591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45965.590973842591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45965.590973842591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45965.590973842591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45965.590973842591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45965.590973842591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45965.590973842591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45965.590973842591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45965.590973842591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45965.590973842591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45965.590973842591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45965.590973842591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45965.590973842591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45965.590973842591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45965.590973842591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45965.590973842591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45965.590973842591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45965.590973842591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45965.590973842591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45965.590973842591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45965.590973842591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45965.590973842591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45965.590973842591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45965.590973842591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45965.590973842591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45965.590973842591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45965.590973842591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45965.590973842591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45965.590973842591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45965.590973842591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45965.590973842591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45965.590973842591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45965.590973842591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45965.590973842591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45965.590973842591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45965.590973842591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45965.590973842591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45965.590973842591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45965.590973842591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45965.590973842591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45965.590973842591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45965.590973842591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45965.590973842591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45965.590973842591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45965.590973842591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45965.590973842591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45965.590973842591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45965.590973842591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45965.590973842591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45965.590973842591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45965.590973842591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45965.590973842591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45965.590973842591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45965.590973842591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45965.590973842591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45965.590973842591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45965.590973842591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45965.590973842591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45965.590973842591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45965.590973842591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45965.590973842591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45965.590973842591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45965.590973842591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45965.590973842591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45965.590973842591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45965.590973842591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45965.590973842591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45965.590973842591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45965.590973842591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45965.590973842591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45965.590973842591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45965.590973842591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45965.590973842591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45965.590973842591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45965.590973842591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45965.590973842591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45965.590973842591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45965.590973842591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45965.590973842591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45965.590973842591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45965.590973842591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45965.590973842591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45965.590973842591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45965.590973842591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45965.590973842591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45965.590973842591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45965.590973842591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45965.590973842591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45965.590973842591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45965.590973842591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45965.590973842591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45965.590973842591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45965.590973842591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45965.590973842591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45965.590973842591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45965.590973842591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45965.590973842591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45965.590973842591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45965.590973842591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45965.590973842591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45965.590973842591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45965.590973842591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45965.590973842591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45965.590973842591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45965.590973842591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45965.590973842591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45965.590973842591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45965.590973842591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45965.590973842591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45965.590973842591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45965.590973842591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45965.590973842591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45965.590973842591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45965.590973842591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45965.590973842591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45965.590973842591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45965.590973842591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45965.590973842591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45965.590973842591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45965.590973842591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45965.590973842591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45965.590973842591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45965.590973842591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45965.590973842591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45965.590973842591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45965.590973842591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45965.590973842591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45965.590973842591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45965.590973842591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45965.590973842591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45965.590973842591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45965.590973842591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45965.590973842591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45965.590973842591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45965.590973842591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45965.590973842591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45965.590973842591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45965.590973842591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45965.590973842591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45965.590973842591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45965.590973842591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45965.590973842591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45965.590973842591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45965.590973842591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45965.590973842591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45965.590973842591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45965.590973842591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45965.590973842591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45965.590973842591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45965.590973842591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45965.590973842591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45965.590973842591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45965.590973842591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45965.590973842591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45965.590973842591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45965.590973842591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45965.590973842591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45965.590973842591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45965.590973842591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45965.590973842591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45965.590973842591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45965.590973842591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45965.590973842591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45965.590973842591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45965.590973842591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45965.590973842591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45965.590973842591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45965.590973842591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45965.590973842591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45965.590973842591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45965.590973842591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45965.590973842591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45965.590973842591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45965.590973842591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45965.590973842591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45965.590973842591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45965.590973842591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45965.590973842591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45965.590973842591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45965.590973842591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45965.590973842591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45965.590973842591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45965.590973842591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45965.590973842591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45965.590973842591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45965.590973842591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45965.590973842591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45965.590973842591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45965.590973842591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45965.590973842591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45965.590973842591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45965.590973842591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45965.590973842591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45965.590973842591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45965.590973842591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45965.590973842591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45965.590973842591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45965.590973842591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45965.590973842591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45965.590973842591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45965.590973842591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45965.590973842591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45965.590973842591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45965.590973842591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45965.590973842591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45965.590973842591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45965.590973842591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45965.590973842591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45965.590973842591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45965.590973842591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45965.590973842591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45965.590973842591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45965.590973842591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45965.590973842591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45965.590973842591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45965.590973842591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45965.590973842591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45965.590973842591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45965.590973842591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45965.590973842591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45965.590973842591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45965.590973842591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45965.590973842591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45965.590973842591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45965.590973842591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45965.590973842591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45965.590973842591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45965.590973842591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45965.590973842591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45965.590973842591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45965.590973842591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45965.590973842591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45965.590973842591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45965.590973842591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45965.590973842591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45965.590973842591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45965.590973842591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45965.590973842591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45965.590973842591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45965.590973842591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45965.590973842591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45965.590973842591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45965.590973842591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45965.590973842591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45965.590973842591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45965.590973842591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45965.590973842591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45965.590973842591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45965.590973842591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45965.590973842591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45965.590973842591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45965.590973842591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45965.590973842591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45965.590973842591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45965.590973842591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45965.590973842591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45965.590973842591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45965.590973842591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45965.590973842591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45965.590973842591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45965.590973842591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45965.590973842591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45965.590973842591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45965.590973842591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45965.590973842591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45965.590973842591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45965.590973842591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45965.590973842591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45965.590973842591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45965.590973842591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45965.590973842591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45965.590973842591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45965.590973842591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45965.590973842591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45965.590973842591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45965.590973842591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45965.590973842591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45965.590973842591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45965.590973842591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45965.590973842591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45965.590973842591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45965.590973842591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45965.590973842591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45965.590973842591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45965.590973842591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45965.590973842591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45965.590973842591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45965.590973842591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45965.590973842591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45965.590973842591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45965.590973842591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45965.590973842591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45965.590973842591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45965.590973842591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45965.590973842591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45965.590973842591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45965.590973842591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45965.590973842591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45965.590973842591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45965.590973842591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45965.590973842591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45965.590973842591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45965.590973842591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45965.590973842591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45965.590973842591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45965.590973842591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45965.590973842591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45965.590973842591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45965.590973842591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45965.590973842591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45965.590973842591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45965.590973842591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45965.590973842591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45965.590973842591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45965.590973842591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45965.590973842591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45965.590973842591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45965.590973842591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45965.590973842591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45965.590973842591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45965.590973842591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45965.590973842591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45965.590973842591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45965.590973842591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45965.590973842591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45965.590973842591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45965.590973842591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45965.590973842591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45965.590973842591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45965.590973842591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45965.590973842591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45965.590973842591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45965.590973842591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45965.590973842591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45965.590973842591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45965.590973842591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45965.590973842591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45965.590973842591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45965.590973842591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45965.590973842591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45965.590973842591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45965.590973842591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45965.590973842591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45965.590973842591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45965.590973842591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45965.590973842591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45965.590973842591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45965.590973842591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45965.590973842591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45965.590973842591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45965.590973842591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45965.590973842591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45965.590973842591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45965.590973842591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45965.590973842591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45965.590973842591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45965.590973842591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45965.590973842591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45965.590973842591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45965.590973842591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45965.590973842591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45965.590973842591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45965.590973842591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45965.590973842591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45965.590973842591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45965.590973842591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45965.590973842591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45965.590973842591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45965.590973842591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45965.590973842591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45965.590973842591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45965.590973842591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45965.590973842591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45965.590973842591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45965.590973842591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45965.590973842591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45965.590973842591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45965.590973842591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45965.590973842591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45965.590973842591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45965.590973842591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45965.590973842591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45965.590973842591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45965.590973842591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45965.590973842591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45965.590973842591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45965.590973842591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45965.590973842591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45965.590973842591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45965.590973842591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45965.590973842591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45965.590973842591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45965.590973842591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45965.590973842591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45965.590973842591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45965.590973842591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45965.590973842591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45965.590973842591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45965.590973842591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45965.590973842591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45965.590973842591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45965.590973842591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45965.590973842591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45965.590973842591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45965.590973842591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45965.590973842591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45965.590973842591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45965.590973842591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45965.590973842591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45965.590973842591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45965.590973842591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45965.590973842591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45965.590973842591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45965.590973842591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45965.590973842591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45965.590973842591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45965.590973842591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45965.590973842591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45965.590973842591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45965.590973842591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45965.590973842591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45965.590973842591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45965.590973842591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45965.590973842591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45965.590973842591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45965.590973842591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45965.590973842591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45965.590973842591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45965.590973842591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45965.590973842591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45965.590973842591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45965.590973842591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45965.590973842591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45965.590973842591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45965.590973842591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45965.590973842591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45965.590973842591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45965.590973842591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45965.590973842591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45965.590973842591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45965.590973842591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45965.590973842591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45965.590973842591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45965.590973842591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45965.590973842591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45965.590973842591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45965.590973842591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45965.590973842591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45965.590973842591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45965.590973842591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45965.590973842591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45965.590973842591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45965.590973842591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45965.590973842591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45965.590973842591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45965.590973842591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45965.590973842591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45965.590973842591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45965.590973842591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45965.590973842591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45965.590973842591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45965.590973842591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45965.590973842591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45965.590973842591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45965.590973842591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45965.590973842591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45965.590973842591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45965.590973842591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45965.590973842591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45965.590973842591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45965.590973842591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45965.590973842591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45965.590973842591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45965.590973842591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45965.590973842591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45965.590973842591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45965.590973842591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45965.590973842591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45965.590973842591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45965.590973842591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45965.590973842591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45965.590973842591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45965.590973842591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45965.590973842591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45965.590973842591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45965.590973842591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45965.590973842591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45965.590973842591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45965.590973842591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45965.590973842591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45965.590973842591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45965.590973842591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45965.590973842591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45965.590973842591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45965.590973842591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45965.590973842591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45965.590973842591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45965.590973842591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45965.590973842591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45965.590973842591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45965.590973842591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45965.590973842591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45965.590973842591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45965.590973842591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45965.590973842591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45965.590973842591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45965.590973842591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45965.590973842591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45965.590973842591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45965.590973842591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45965.590973842591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45965.590973842591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45965.590973842591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45965.590973842591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45965.590973842591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45965.590973842591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45965.590973842591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45965.590973842591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45965.590973842591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45965.590973842591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45965.590973842591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45965.590973842591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45965.590973842591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45965.590973842591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45965.590973842591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45965.590973842591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45965.590973842591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45965.590973842591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45965.590973842591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45965.590973842591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45965.590973842591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45965.590973842591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45965.590973842591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45965.590973842591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45965.590973842591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45965.590973842591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45965.590973842591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45965.590973842591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45965.590973842591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45965.590973842591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45965.590973842591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45965.590973842591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45965.590973842591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45965.590973842591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45965.590973842591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45965.590973842591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45965.590973842591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45965.590973842591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45965.590973842591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45965.590973842591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45965.590973842591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45965.590973842591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45965.590973842591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45965.590973842591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45965.590973842591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45965.590973842591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45965.590973842591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45965.590973842591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45965.590973842591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45965.590973842591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45965.590973842591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45965.590973842591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45965.590973842591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45965.590973842591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45965.590973842591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45965.590973842591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45965.590973842591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45965.590973842591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45965.590973842591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45965.590973842591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45965.590973842591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45965.590973842591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45965.590973842591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45965.590973842591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45965.590973842591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45965.590973842591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45965.590973842591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45965.590973842591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45965.590973842591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45965.590973842591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45965.590973842591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45965.590973842591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45965.590973842591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45965.590973842591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45965.590973842591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45965.590973842591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45965.590973842591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45965.590973842591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45965.590973842591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45965.590973842591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45965.590973842591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45965.590973842591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45965.590973842591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45965.590973842591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45965.590973842591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45965.590973842591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45965.590973842591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45965.590973842591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45965.590973842591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45965.590973842591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45965.590973842591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45965.590973842591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45965.590973842591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45965.590973842591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45965.590973842591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45965.590973842591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45965.590973842591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45965.590973842591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45965.590973842591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45965.590973842591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45965.590973842591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45965.590973842591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45965.590973842591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45965.590973842591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45965.590973842591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45965.590973842591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45965.590973842591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45965.590973842591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45965.590973842591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45965.590973842591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45965.590973842591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45965.590973842591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45965.590973842591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45965.590973842591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45965.590973842591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45965.590973842591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45965.590973842591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45965.590973842591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45965.590973842591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45965.590973842591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45965.590973842591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45965.590973842591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45965.590973842591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45965.590973842591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45965.590973842591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45965.590973842591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45965.590973842591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45965.590973842591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45965.590973842591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45965.590973842591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45965.590973842591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45965.590973842591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45965.590973842591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45965.590973842591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45965.590973842591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45965.590973842591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45965.590973842591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45965.590973842591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45965.590973842591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45965.590973842591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45965.590973842591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45965.590973842591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45965.590973842591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45965.590973842591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45965.590973842591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45965.590973842591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45965.590973842591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45965.590973842591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45965.590973842591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45965.590973842591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45965.590973842591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45965.590973842591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45965.590973842591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45965.590973842591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45965.590973842591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45965.590973842591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45965.590973842591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45965.590973842591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45965.590973842591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45965.590973842591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45965.590973842591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45965.590973842591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45965.590973842591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45965.590973842591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45965.590973842591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45965.590973842591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45965.590973842591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45965.590973842591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45965.590973842591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45965.590973842591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45965.590973842591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45965.590973842591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45965.590973842591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45965.590973842591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45965.590973842591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45965.590973842591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45965.590973842591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45965.590973842591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45965.590973842591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45965.590973842591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45965.590973842591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45965.590973842591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45965.590973842591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45965.590973842591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45965.590973842591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45965.590973842591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45965.590973842591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45965.590973842591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45965.590973842591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262.11025624999456</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93"/>
      <c r="E3" s="97"/>
      <c r="F3" s="122"/>
      <c r="G3" s="123">
        <f ca="1">IFERROR(NOW()-F3,"")</f>
        <v>45965.590973842591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45965.590973842591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45965.590973842591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45965.590973842591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45965.590973842591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45965.590973842591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45965.590973842591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45965.590973842591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45965.590973842591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45965.590973842591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45965.590973842591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45965.590973842591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45965.590973842591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45965.590973842591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45965.590973842591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45965.590973842591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45965.590973842591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45965.590973842591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45965.590973842591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45965.590973842591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45965.590973842591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45965.590973842591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45965.590973842591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45965.590973842591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45965.590973842591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45965.590973842591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45965.590973842591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45965.590973842591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45965.590973842591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45965.590973842591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45965.590973842591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45965.590973842591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45965.590973842591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45965.590973842591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45965.590973842591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45965.590973842591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45965.590973842591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45965.590973842591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45965.590973842591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45965.590973842591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45965.590973842591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45965.590973842591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45965.590973842591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45965.590973842591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45965.590973842591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45965.590973842591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45965.590973842591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45965.590973842591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45965.590973842591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45965.590973842591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45965.590973842591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45965.590973842591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45965.590973842591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45965.590973842591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45965.590973842591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45965.590973842591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45965.590973842591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45965.590973842591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45965.590973842591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45965.590973842591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45965.590973842591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45965.590973842591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45965.590973842591</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45965.590973842591</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73.758913657402445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39024</v>
      </c>
      <c r="F3" s="38">
        <v>45926.188877314817</v>
      </c>
      <c r="G3" s="143">
        <f t="shared" ref="G3" ca="1" si="0">IFERROR(NOW()-F3,"")</f>
        <v>39.40209652777412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39024</v>
      </c>
      <c r="F4" s="152">
        <v>45948.661111111112</v>
      </c>
      <c r="G4" s="153">
        <f ca="1">IFERROR(NOW()-F4,"")</f>
        <v>16.929862731478352</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35708</v>
      </c>
      <c r="E5" s="151" t="s">
        <v>39021</v>
      </c>
      <c r="F5" s="152">
        <v>45965.552361111113</v>
      </c>
      <c r="G5" s="153">
        <f ca="1">IFERROR(NOW()-F5,"")</f>
        <v>3.8612731477769557E-2</v>
      </c>
      <c r="H5" s="152">
        <v>45965.546805555554</v>
      </c>
      <c r="I5" s="151" t="str">
        <f>IFERROR(VLOOKUP(D5,DB!A:F,6,0),"")</f>
        <v>Generator-SG</v>
      </c>
      <c r="J5" s="151" t="str">
        <f>IFERROR(VLOOKUP(D5,DB!A:G,7,0),"")</f>
        <v>Vandalized</v>
      </c>
      <c r="K5" s="151" t="s">
        <v>39122</v>
      </c>
      <c r="L5" s="151" t="str">
        <f>IFERROR(VLOOKUP(D5,DB!A:I,9,0),"")</f>
        <v>Latis</v>
      </c>
    </row>
    <row r="6" spans="1:13" ht="15">
      <c r="A6" s="151" t="s">
        <v>39123</v>
      </c>
      <c r="B6" s="151" t="str">
        <f>IFERROR(VLOOKUP(D6,DB!A:K,11,0),"")</f>
        <v>R5</v>
      </c>
      <c r="C6" s="151">
        <v>1</v>
      </c>
      <c r="D6" s="151" t="s">
        <v>38929</v>
      </c>
      <c r="E6" s="151" t="s">
        <v>39021</v>
      </c>
      <c r="F6" s="152">
        <v>45965.573981481481</v>
      </c>
      <c r="G6" s="153">
        <f ca="1">IFERROR(NOW()-F6,"")</f>
        <v>1.6992361110169441E-2</v>
      </c>
      <c r="H6" s="152">
        <v>45965.568425925929</v>
      </c>
      <c r="I6" s="151" t="str">
        <f>IFERROR(VLOOKUP(D6,DB!A:F,6,0),"")</f>
        <v>Generator-SG</v>
      </c>
      <c r="J6" s="151" t="str">
        <f>IFERROR(VLOOKUP(D6,DB!A:G,7,0),"")</f>
        <v>In progress</v>
      </c>
      <c r="K6" s="151" t="s">
        <v>39124</v>
      </c>
      <c r="L6" s="151" t="str">
        <f>IFERROR(VLOOKUP(D6,DB!A:I,9,0),"")</f>
        <v>Latis</v>
      </c>
    </row>
    <row r="7" spans="1:13" ht="15">
      <c r="A7" s="151"/>
      <c r="B7" s="151" t="str">
        <f>IFERROR(VLOOKUP(D7,DB!A:K,11,0),"")</f>
        <v/>
      </c>
      <c r="C7" s="151"/>
      <c r="D7" s="151"/>
      <c r="E7" s="151"/>
      <c r="F7" s="152"/>
      <c r="G7" s="153">
        <f ca="1">IFERROR(NOW()-F7,"")</f>
        <v>45965.590973842591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45965.590973842591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45965.590973842591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45965.590973842591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45965.590973842591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45965.590973842591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45965.590973842591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45965.590973842591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45965.590973842591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45965.590973842591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45965.590973842591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45965.590973842591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45965.590973842591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45965.590973842591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45965.590973842591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45965.590973842591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45965.590973842591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45965.590973842591</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45965.590973842591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45965.590973842591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45965.590973842591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45965.590973842591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45965.590973842591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45965.590973842591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45965.590973842591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45965.590973842591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45965.590973842591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45965.590973842591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45965.590973842591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45965.590973842591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45965.590973842591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45965.590973842591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45965.590973842591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45965.590973842591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45965.590973842591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45965.590973842591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45965.590973842591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45965.590973842591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45965.590973842591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45965.590973842591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45965.590973842591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45965.590973842591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45965.590973842591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45965.590973842591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45965.590973842591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45965.590973842591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45965.590973842591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45965.590973842591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45965.590973842591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45965.590973842591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45965.590973842591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45965.590973842591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45965.590973842591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45965.590973842591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45965.590973842591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45965.590973842591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45965.590973842591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45965.590973842591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45965.590973842591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45965.590973842591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45965.590973842591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45965.590973842591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45965.590973842591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45965.590973842591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45965.590973842591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45965.590973842591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45965.590973842591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45965.590973842591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45965.590973842591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45965.590973842591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45965.590973842591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45965.590973842591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45965.590973842591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45965.590973842591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45965.590973842591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45965.590973842591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45965.590973842591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45965.590973842591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45965.590973842591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45965.590973842591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45965.590973842591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45965.590973842591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45965.590973842591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45965.590973842591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45965.590973842591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45965.590973842591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45965.590973842591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45965.590973842591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45965.590973842591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45965.590973842591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45965.590973842591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45965.590973842591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45965.590973842591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45965.590973842591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45965.590973842591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45965.590973842591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45965.590973842591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45965.590973842591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45965.590973842591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45965.590973842591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45965.590973842591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45965.590973842591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45965.590973842591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45965.590973842591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45965.590973842591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45965.590973842591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45965.590973842591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45965.590973842591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45965.590973842591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45965.590973842591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45965.590973842591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45965.590973842591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45965.590973842591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45965.590973842591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45965.590973842591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45965.590973842591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45965.590973842591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45965.590973842591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45965.590973842591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45965.590973842591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45965.590973842591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45965.590973842591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45965.590973842591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45965.590973842591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45965.590973842591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45965.590973842591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45965.590973842591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45965.590973842591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45965.590973842591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45965.590973842591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45965.590973842591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45965.590973842591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45965.590973842591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45965.590973842591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45965.590973842591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45965.590973842591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45965.590973842591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45965.590973842591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45965.590973842591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45965.590973842591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45965.590973842591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45965.590973842591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45965.590973842591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45965.590973842591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45965.590973842591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45965.590973842591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45965.590973842591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45965.590973842591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45965.590973842591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45965.590973842591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45965.590973842591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45965.590973842591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45965.590973842591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45965.590973842591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45965.590973842591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45965.590973842591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45965.590973842591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45965.590973842591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45965.590973842591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45965.590973842591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45965.590973842591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45965.590973842591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45965.590973842591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45965.590973842591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45965.590973842591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45965.590973842591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45965.590973842591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45965.590973842591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45965.590973842591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45965.590973842591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45965.590973842591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45965.590973842591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45965.590973842591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45965.590973842591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45965.590973842591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45965.590973842591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45965.590973842591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45965.590973842591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45965.590973842591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45965.590973842591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45965.590973842591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45965.590973842591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45965.590973842591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45965.590973842591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45965.590973842591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45965.590973842591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45965.590973842591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45965.590973842591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45965.590973842591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45965.590973842591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45965.590973842591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45965.590973842591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45965.590973842591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45965.590973842591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45965.590973842591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45965.590973842591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45965.590973842591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45965.590973842591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45965.590973842591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45965.590973842591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45965.590973842591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45965.590973842591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45965.590973842591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45965.590973842591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45965.590973842591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45965.590973842591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45965.590973842591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45965.590973842591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45965.590973842591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45965.590973842591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45965.590973842591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45965.590973842591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45965.590973842591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45965.590973842591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45965.590973842591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45965.590973842591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45965.590973842591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45965.590973842591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45965.590973842591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45965.590973842591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45965.590973842591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45965.590973842591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45965.590973842591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45965.590973842591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45965.590973842591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45965.590973842591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45965.590973842591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45965.590973842591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45965.590973842591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45965.590973842591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45965.590973842591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45965.590973842591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45965.590973842591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45965.590973842591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45965.590973842591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45965.590973842591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45965.590973842591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45965.590973842591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45965.590973842591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45965.590973842591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45965.590973842591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45965.590973842591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45965.590973842591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45965.590973842591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45965.590973842591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45965.590973842591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45965.590973842591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45965.590973842591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45965.590973842591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45965.590973842591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45965.590973842591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45965.590973842591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45965.590973842591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45965.590973842591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45965.590973842591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45965.590973842591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45965.590973842591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45965.590973842591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45965.590973842591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45965.590973842591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45965.590973842591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45965.590973842591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45965.590973842591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45965.590973842591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45965.590973842591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45965.590973842591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45965.590973842591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45965.590973842591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45965.590973842591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45965.590973842591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45965.590973842591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45965.590973842591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45965.590973842591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45965.590973842591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45965.590973842591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45965.590973842591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45965.590973842591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45965.590973842591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45965.590973842591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45965.590973842591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45965.590973842591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45965.590973842591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45965.590973842591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45965.590973842591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45965.590973842591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45965.590973842591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45965.590973842591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45965.590973842591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45965.590973842591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45965.590973842591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45965.590973842591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45965.590973842591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45965.590973842591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45965.590973842591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45965.590973842591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45965.590973842591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45965.590973842591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45965.590973842591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45965.590973842591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45965.590973842591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45965.590973842591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45965.590973842591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45965.590973842591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45965.590973842591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45965.590973842591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45965.590973842591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45965.590973842591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45965.590973842591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45965.590973842591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45965.590973842591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45965.590973842591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45965.590973842591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45965.590973842591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45965.590973842591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45965.590973842591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45965.590973842591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45965.590973842591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45965.590973842591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45965.590973842591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45965.590973842591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45965.590973842591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45965.590973842591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45965.590973842591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45965.590973842591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45965.590973842591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45965.590973842591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45965.590973842591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45965.590973842591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45965.590973842591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45965.590973842591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45965.590973842591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45965.590973842591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45965.590973842591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45965.590973842591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45965.590973842591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45965.590973842591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45965.590973842591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45965.590973842591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45965.590973842591</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2"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39125</v>
      </c>
      <c r="B2" s="171" t="str">
        <f>IFERROR(VLOOKUP(D2,DB!A:K,11,0),"")</f>
        <v>R6</v>
      </c>
      <c r="C2" s="168">
        <v>1</v>
      </c>
      <c r="D2" s="171" t="s">
        <v>36448</v>
      </c>
      <c r="E2" s="102" t="s">
        <v>39021</v>
      </c>
      <c r="F2" s="175">
        <v>45965.542002314818</v>
      </c>
      <c r="G2" s="115">
        <f ca="1">IFERROR(NOW()-F2,"-")</f>
        <v>4.8971527772664558E-2</v>
      </c>
      <c r="H2" s="173">
        <v>45965.527743055558</v>
      </c>
      <c r="I2" s="171" t="str">
        <f>IFERROR(VLOOKUP(D2,DB!A:F,6,0),"")</f>
        <v>SCECO</v>
      </c>
      <c r="J2" s="102" t="str">
        <f>IFERROR(VLOOKUP(D2,DB!A:G,7,0),"")</f>
        <v>Dead</v>
      </c>
      <c r="K2" s="169" t="s">
        <v>39126</v>
      </c>
      <c r="L2" s="174" t="str">
        <f>IFERROR(VLOOKUP(D2,DB!A:I,9,0),"")</f>
        <v>Latis</v>
      </c>
    </row>
    <row r="3" spans="1:16383" ht="31.5" customHeight="1">
      <c r="A3" s="170" t="s">
        <v>39127</v>
      </c>
      <c r="B3" s="171" t="str">
        <f>IFERROR(VLOOKUP(D3,DB!A:K,11,0),"")</f>
        <v>R6</v>
      </c>
      <c r="C3" s="168">
        <v>1</v>
      </c>
      <c r="D3" s="171" t="s">
        <v>36386</v>
      </c>
      <c r="E3" s="102" t="s">
        <v>39021</v>
      </c>
      <c r="F3" s="173">
        <v>45965.53974537037</v>
      </c>
      <c r="G3" s="115">
        <f ca="1">IFERROR(NOW()-F3,"-")</f>
        <v>5.1228472220827825E-2</v>
      </c>
      <c r="H3" s="173">
        <v>45965.536921296298</v>
      </c>
      <c r="I3" s="171" t="str">
        <f>IFERROR(VLOOKUP(D3,DB!A:F,6,0),"")</f>
        <v>SCECO</v>
      </c>
      <c r="J3" s="102" t="str">
        <f>IFERROR(VLOOKUP(D3,DB!A:G,7,0),"")</f>
        <v>Dead</v>
      </c>
      <c r="K3" s="169" t="s">
        <v>39128</v>
      </c>
      <c r="L3" s="174" t="str">
        <f>IFERROR(VLOOKUP(D3,DB!A:I,9,0),"")</f>
        <v>Latis</v>
      </c>
    </row>
    <row r="4" spans="1:16383" ht="31.5" customHeight="1">
      <c r="A4" s="170"/>
      <c r="B4" s="171" t="str">
        <f>IFERROR(VLOOKUP(D4,DB!A:K,11,0),"")</f>
        <v/>
      </c>
      <c r="C4" s="168"/>
      <c r="D4" s="171"/>
      <c r="E4" s="102"/>
      <c r="F4" s="173"/>
      <c r="G4" s="115">
        <f ca="1">IFERROR(NOW()-F4,"-")</f>
        <v>45965.590973842591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45965.590973842591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45965.590973842591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45965.590973842591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45965.590973842591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45965.590973842591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45965.590973842591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45965.590973842591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45965.590973842591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45965.590973842591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45965.590973842591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45965.590973842591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45965.590973842591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45965.590973842591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45965.590973842591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45965.590973842591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45965.590973842591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45965.590973842591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45965.590973842591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45965.590973842591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45965.590973842591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45965.590973842591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45965.590973842591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45965.590973842591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45965.590973842591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45965.590973842591</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45965.590973842591</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45965.590973842591</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45965.590973842591</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45965.590973842591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45965.590973842591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45965.590973842591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45965.590973842591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45965.590973842591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45965.590973842591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45965.590973842591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45965.590973842591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45965.590973842591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45965.590973842591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45965.590973842591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45965.590973842591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45965.590973842591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45965.590973842591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45965.590973842591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45965.590973842591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45965.590973842591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45965.590973842591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45965.590973842591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45965.590973842591</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2025-11-04T11:11:00Z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